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450" tabRatio="500" activeTab="3"/>
  </bookViews>
  <sheets>
    <sheet name="SCHEDA A" sheetId="1" r:id="rId1"/>
    <sheet name="SCHEDA B PARI SOTTO 1" sheetId="2" r:id="rId2"/>
    <sheet name="SCHEDA B SOPRA 1 " sheetId="3" r:id="rId3"/>
    <sheet name="SCHEDA C" sheetId="4" r:id="rId4"/>
  </sheets>
  <externalReferences>
    <externalReference r:id="rId5"/>
    <externalReference r:id="rId6"/>
  </externalReferences>
  <definedNames>
    <definedName name="_xlnm._FilterDatabase" localSheetId="1" hidden="1">'SCHEDA B PARI SOTTO 1'!$A$3:$AL$284</definedName>
    <definedName name="_xlnm._FilterDatabase" localSheetId="2" hidden="1">'SCHEDA B SOPRA 1 '!$A$1:$BA$142</definedName>
  </definedNames>
  <calcPr calcId="124519"/>
</workbook>
</file>

<file path=xl/calcChain.xml><?xml version="1.0" encoding="utf-8"?>
<calcChain xmlns="http://schemas.openxmlformats.org/spreadsheetml/2006/main">
  <c r="C13" i="1"/>
  <c r="D12"/>
  <c r="C12"/>
  <c r="G13" i="3" l="1"/>
  <c r="W141" l="1"/>
  <c r="W282" i="2" l="1"/>
  <c r="AI282" s="1"/>
  <c r="W275"/>
  <c r="W209" l="1"/>
  <c r="W182"/>
  <c r="W151"/>
  <c r="W150"/>
  <c r="W149"/>
  <c r="W52"/>
  <c r="W51"/>
  <c r="W31" l="1"/>
  <c r="W29"/>
  <c r="W28"/>
  <c r="W27"/>
  <c r="W26"/>
  <c r="W25"/>
  <c r="W24"/>
  <c r="W12"/>
  <c r="W11"/>
  <c r="W10"/>
  <c r="W9"/>
  <c r="W8"/>
  <c r="V135" i="3" l="1"/>
  <c r="U135"/>
  <c r="AM134"/>
  <c r="W134"/>
  <c r="V134"/>
  <c r="U134"/>
  <c r="AI132"/>
  <c r="AH132"/>
  <c r="AG132"/>
  <c r="AF132"/>
  <c r="AE132"/>
  <c r="AD132"/>
  <c r="AC132"/>
  <c r="AB132"/>
  <c r="V264" i="2" l="1"/>
  <c r="AI110" i="3" l="1"/>
  <c r="AG110"/>
  <c r="AE110"/>
  <c r="AC110"/>
  <c r="AB110"/>
  <c r="W85"/>
  <c r="U81"/>
  <c r="D13" i="1" s="1"/>
  <c r="W51" i="3"/>
  <c r="W47"/>
  <c r="W30"/>
  <c r="W24"/>
  <c r="W17"/>
  <c r="W15"/>
  <c r="AI222" i="2"/>
  <c r="AH222"/>
  <c r="AG222"/>
  <c r="AF222"/>
  <c r="AE222"/>
  <c r="AD222"/>
  <c r="AC222"/>
  <c r="AB222"/>
  <c r="E12" i="1"/>
  <c r="D10"/>
  <c r="C10"/>
  <c r="D17" l="1"/>
  <c r="C17"/>
  <c r="E13"/>
  <c r="E10"/>
  <c r="E17" l="1"/>
</calcChain>
</file>

<file path=xl/sharedStrings.xml><?xml version="1.0" encoding="utf-8"?>
<sst xmlns="http://schemas.openxmlformats.org/spreadsheetml/2006/main" count="6789" uniqueCount="1247">
  <si>
    <t>DELL'AMMINISTRAZIONE ARES SARDEGNA</t>
  </si>
  <si>
    <t xml:space="preserve">quadro risorse necessarie alla realizzazione del programma </t>
  </si>
  <si>
    <t>TIPOLOGIA RISORSE</t>
  </si>
  <si>
    <t>Arco temporale di validità del programma</t>
  </si>
  <si>
    <t>Disponibilità finanziaria</t>
  </si>
  <si>
    <t>Importo totale</t>
  </si>
  <si>
    <t>risorse derivanti da entrate avente destinazione vincolata per legge</t>
  </si>
  <si>
    <t>risorse derivanti da entrate acquisite mediante contrazione di mutuo</t>
  </si>
  <si>
    <t xml:space="preserve">risorse acquisite mediante apporti di capitali privati </t>
  </si>
  <si>
    <t>Stanziamenti di bilancio</t>
  </si>
  <si>
    <t>finanziamenti acquisibili ai sensi dell'articolo 3 del decreto-legge 31 ottobre 1990 n. 310 convertito con modificazioni dalla legge 22 dicembre 1990 n. 403</t>
  </si>
  <si>
    <t xml:space="preserve">risorse derivanti da trasferimento di immobili </t>
  </si>
  <si>
    <t>altro</t>
  </si>
  <si>
    <t>Totale</t>
  </si>
  <si>
    <t>IL REFERENTE DEL PROGRAMMA</t>
  </si>
  <si>
    <t>Dott. Antonello Podda</t>
  </si>
  <si>
    <t>Validato dal Direttore SC ACQUISTI DI BENI</t>
  </si>
  <si>
    <t>Validato dal Direttore SC ACQUISTI DI SERVIZI SANITARI</t>
  </si>
  <si>
    <t>Validato dal Direttore SC ACQUISTI SERVIZI NON SANITARI</t>
  </si>
  <si>
    <t>Validato dal Direttore SC INGEGNERIA CLINICA</t>
  </si>
  <si>
    <t>Validato dal Direttore SC LOGISTICA E VALORIZZAZIONE PATRIMONIO</t>
  </si>
  <si>
    <t>Validato dal Direttore DIP. AREA TECNICA</t>
  </si>
  <si>
    <t>Validato dal Direttore DIP. ICT</t>
  </si>
  <si>
    <t>CUI (codice unico intervento che viene acquisito per ultimo al momento dell'inserimento dell'intervento nella piattaforma MIT)</t>
  </si>
  <si>
    <t>codice fiscale ARES</t>
  </si>
  <si>
    <t>SC RIFERIMENTO (indicare solo nome SC o Dipartimento)</t>
  </si>
  <si>
    <t>DESCRIZIONE SINTETICA DELL'INTERVENTO</t>
  </si>
  <si>
    <t>RUP (Indicare nome completo soggetto come risulta dai documenti d'identita') (qualora non ancora individuato indicare nome Direttore Struttura o Dipartimento)</t>
  </si>
  <si>
    <r>
      <rPr>
        <b/>
        <sz val="10"/>
        <color rgb="FF000000"/>
        <rFont val="Calibri"/>
        <family val="2"/>
        <charset val="1"/>
      </rPr>
      <t xml:space="preserve">DURATA DEL CONTRATTO (in </t>
    </r>
    <r>
      <rPr>
        <b/>
        <sz val="10"/>
        <color rgb="FFFF0000"/>
        <rFont val="Calibri"/>
        <family val="2"/>
        <charset val="1"/>
      </rPr>
      <t>mesi</t>
    </r>
    <r>
      <rPr>
        <b/>
        <sz val="10"/>
        <rFont val="Calibri"/>
        <family val="2"/>
        <charset val="1"/>
      </rPr>
      <t>)</t>
    </r>
  </si>
  <si>
    <t>L'ACQUISTO E' RELATIVO A NUOVO AFFIDAMENTO DI CONTRATTO IN ESSERE (SI/NO)</t>
  </si>
  <si>
    <t>PRIMA ANNUALITA' DI INSERIMENTO</t>
  </si>
  <si>
    <t>CODICE CUP (DA INSERIRE PER GARE IL CUI ACQUISTO E' RICOMPRESO NELL'IMPORTO COMPLESSIVO DI UN LAVORO O DI ALTRA ACQUISIZIONE</t>
  </si>
  <si>
    <r>
      <rPr>
        <b/>
        <sz val="10"/>
        <color rgb="FF000000"/>
        <rFont val="Calibri"/>
        <family val="2"/>
        <charset val="1"/>
      </rPr>
      <t>ACQUISTO RICOMPRESO NELL'IMPORTO COMPLESSIVO DI UN LAVORO O DI ALTRA ACQUISIZIONE PRESENTE IN PROGRAMMAZIONE DI LAVORI, FORNITURE E SERVIZI (</t>
    </r>
    <r>
      <rPr>
        <b/>
        <sz val="10"/>
        <color rgb="FFFF0000"/>
        <rFont val="Calibri"/>
        <family val="2"/>
        <charset val="1"/>
      </rPr>
      <t>SI/NO/SI, CUI PRINCIPALE NON ANCORA ATTRIBUITO/SI, INTERVENTI O ACQUISTI DIVERSI</t>
    </r>
    <r>
      <rPr>
        <b/>
        <sz val="10"/>
        <color rgb="FF000000"/>
        <rFont val="Calibri"/>
        <family val="2"/>
        <charset val="1"/>
      </rPr>
      <t>)</t>
    </r>
  </si>
  <si>
    <t>CODICE CUI PRINCIPALE (DA INSERIRE SE QUESTA GARA E' RICOMPRESA IN ALTRO  INTERVENTO  PER IL QUALE IL CODICE CUI SIA GIA' STATO PRESO)</t>
  </si>
  <si>
    <r>
      <rPr>
        <b/>
        <sz val="10"/>
        <color rgb="FF000000"/>
        <rFont val="Calibri"/>
        <family val="2"/>
        <charset val="1"/>
      </rPr>
      <t xml:space="preserve">LOTTO FUNZIONALE  (SI/NO) (DA VALORIZZARE CON </t>
    </r>
    <r>
      <rPr>
        <b/>
        <sz val="10"/>
        <color rgb="FFFF0000"/>
        <rFont val="Calibri"/>
        <family val="2"/>
        <charset val="1"/>
      </rPr>
      <t>SI</t>
    </r>
    <r>
      <rPr>
        <b/>
        <sz val="10"/>
        <color rgb="FF000000"/>
        <rFont val="Calibri"/>
        <family val="2"/>
        <charset val="1"/>
      </rPr>
      <t xml:space="preserve"> SE LA GARA RAPRRESENTA DA SOLA UN LOTTO FUNZIONALE DI UN'INTERVENTO CON ALTRI LOTTI)</t>
    </r>
  </si>
  <si>
    <t>AMBITO GEOGRAFICO (SOLO SARDEGNA)</t>
  </si>
  <si>
    <r>
      <rPr>
        <b/>
        <sz val="10"/>
        <color rgb="FF000000"/>
        <rFont val="Calibri"/>
        <family val="2"/>
        <charset val="1"/>
      </rPr>
      <t xml:space="preserve">SETTORE PREVALENTE
( INDICARE </t>
    </r>
    <r>
      <rPr>
        <b/>
        <sz val="10"/>
        <color rgb="FFFF0000"/>
        <rFont val="Calibri"/>
        <family val="2"/>
        <charset val="1"/>
      </rPr>
      <t>forniture</t>
    </r>
    <r>
      <rPr>
        <b/>
        <sz val="10"/>
        <rFont val="Calibri"/>
        <family val="2"/>
        <charset val="1"/>
      </rPr>
      <t xml:space="preserve"> o </t>
    </r>
    <r>
      <rPr>
        <b/>
        <sz val="10"/>
        <color rgb="FFFF0000"/>
        <rFont val="Calibri"/>
        <family val="2"/>
        <charset val="1"/>
      </rPr>
      <t>servizi</t>
    </r>
    <r>
      <rPr>
        <b/>
        <sz val="10"/>
        <rFont val="Calibri"/>
        <family val="2"/>
        <charset val="1"/>
      </rPr>
      <t xml:space="preserve"> sulla base della prevalenza)</t>
    </r>
  </si>
  <si>
    <t xml:space="preserve">CPV principale </t>
  </si>
  <si>
    <t>LIVELLO DI PRIORITA' (1= MASSIMO, 2 = MEDIA, 3 = MINIMA)</t>
  </si>
  <si>
    <t>SUDDIVISIONE IN LOTTI CORRISPONDENTI ALLE ASL</t>
  </si>
  <si>
    <t>POSSIBILITA'/ NECESSITA' DI ESTENDERE LA GARA ANCHE ALLE ALTRE AZIENDE DEL SSR
(AOU - BROTZU - AREUS)</t>
  </si>
  <si>
    <t>STIMA DEI COSTI DELL'ACQUISTO
COSTI SU ANNUALITA' SUCCESSIVE (dopo il secondo anno)</t>
  </si>
  <si>
    <t>STIMA DEI COSTI DELL'ACQUISTO
TOTALE (somma dei costi delle colonne precedenti)</t>
  </si>
  <si>
    <t>APPORTO DI CAPITALE PRIVATO  
IMPORTO</t>
  </si>
  <si>
    <t>APPORTO DI CAPITALE PRIVATO  
TIPOLOGIA (Finanza di progetto, concessione, sponsorizzazione, società partecipate o di scopo, locazione finanziaria, contratto di disponibilità)</t>
  </si>
  <si>
    <t>CENTRALE DI COMMITTENZA O SOGGETTO AGGREGATORE AL QUALE SI FARA' RICORSO PER L'ESPLETAMENTO DELLA PROCEDURA DI AFFIDAMENTO
(CODICE CAT SARDEGNA N.239787 - CONSIP N.226120)</t>
  </si>
  <si>
    <t>CENTRALE DI COMMITTENZA O SOGGETTO AGGREGATORE AL QUALE SI FARA' RICORSO PER L'ESPLETAMENTO DELLA PROCEDURA DI AFFIDAMENTO
DENOMINAZIONE (CAT SARDEGNA si chiama CRC Sardegna)</t>
  </si>
  <si>
    <t>ASL 1 
SASSARI</t>
  </si>
  <si>
    <t>ASL 2 
GALLURA</t>
  </si>
  <si>
    <t>ASL 3 
NUORO</t>
  </si>
  <si>
    <t>ASL 4 
OGLIASTRA</t>
  </si>
  <si>
    <t>ASL 
5 ORISTANO</t>
  </si>
  <si>
    <t>ASL 6 
MEDIO CAMPIDANO</t>
  </si>
  <si>
    <t>ASL 7  
SULCIS</t>
  </si>
  <si>
    <t>ASL 8 
CAGLIARI</t>
  </si>
  <si>
    <t xml:space="preserve">ACQUISTO AGGIUNTO O VARIATO A SEGUITO DI MODIFICA PROGRAMMA (da valorizzare solo in caso di modifica o aggiornamenti successivi a questa programmazione) </t>
  </si>
  <si>
    <t>NOTE</t>
  </si>
  <si>
    <t>FONTE DI FINANZIAMENTO (ES. DVL[destinazione vincolata per legge] ; Finanziamento in conto capitale RAS; stanziamenti di bilancio)</t>
  </si>
  <si>
    <t>03990570925</t>
  </si>
  <si>
    <t>S.C. ACQUISTI SERVIZI NON SANITARI</t>
  </si>
  <si>
    <t>SERVIZIO CONTAZIONE VALORI</t>
  </si>
  <si>
    <t>CASSITTA MARIA CATERINA</t>
  </si>
  <si>
    <t>SI</t>
  </si>
  <si>
    <t>/</t>
  </si>
  <si>
    <t>NO</t>
  </si>
  <si>
    <t>REGIONE SARDEGNA</t>
  </si>
  <si>
    <t>SERVIZI</t>
  </si>
  <si>
    <t>stanziamenti di bilancio</t>
  </si>
  <si>
    <t>Dip AREA TECNICA</t>
  </si>
  <si>
    <t>servizi architettura e ingegneria Ristrutturazione Presidi Ospedalieri e sanitari ASSL Nuoro - realizzazione isole ecologiche</t>
  </si>
  <si>
    <t>PIERPAOLO VELLA</t>
  </si>
  <si>
    <t>B82C19000130002</t>
  </si>
  <si>
    <t>L92005870909201900093</t>
  </si>
  <si>
    <t>X</t>
  </si>
  <si>
    <t>DVL</t>
  </si>
  <si>
    <t>servizi architettura e ingegneria Messa a norma locali da adibire a servizi ambulatoriali - P.O. Mastino di BOSA</t>
  </si>
  <si>
    <t>B62C19000080002</t>
  </si>
  <si>
    <t>L92005870909201900142</t>
  </si>
  <si>
    <t>servizi architettura e ingegneria Messa a norma antincendio varie strutture - Cagliari Via Romagna Cittadella della Salute - Palazzina A</t>
  </si>
  <si>
    <t>GIOVANNI MORO</t>
  </si>
  <si>
    <t>G23D17000520006</t>
  </si>
  <si>
    <t>L92005870909202000025</t>
  </si>
  <si>
    <t>servizi architettura e ingegneria Riqualificazione del Poliambulatorio di Orroli</t>
  </si>
  <si>
    <t>VALERIO VARGIU</t>
  </si>
  <si>
    <t>B92C19000060002</t>
  </si>
  <si>
    <t>L92005870909201900206</t>
  </si>
  <si>
    <t>servizi architettura e ingegneria Ristrutturazione locali - gruppo famiglia - OTTANA</t>
  </si>
  <si>
    <t>DAVIDE UNGOLO</t>
  </si>
  <si>
    <t>B75F18002200002</t>
  </si>
  <si>
    <t>L92005870909201900075</t>
  </si>
  <si>
    <t>servizi architettura e ingegneria Riqualificazione area tra Pronto Soccorso e zona ingresso destinata a ambulatori dell'Ospedale S. Marcellino di Muravera</t>
  </si>
  <si>
    <t>B12C19000060002</t>
  </si>
  <si>
    <t>L92005870909201900199</t>
  </si>
  <si>
    <t>servizi architettura e ingegneria P.O. MARINO Cagliari - Interventi per adeguamento normativo impianti tecnologici</t>
  </si>
  <si>
    <t>ANDREA POTENZA</t>
  </si>
  <si>
    <t>B22C19000180002</t>
  </si>
  <si>
    <t>L92005870909201900196</t>
  </si>
  <si>
    <t>servizi architettura e ingegneria POLIAMBULATORIO VIA DELLA PACE SAMUGHEO - Adeguamento alle norme in materia di prevenzione incendi, di messa in sicurezza e di accreditamenti di edifici sanitari della ASSL ORISTANO</t>
  </si>
  <si>
    <t>MARCELLO SERRA</t>
  </si>
  <si>
    <t>B33D17001860001</t>
  </si>
  <si>
    <t>L92005870909201900126</t>
  </si>
  <si>
    <t>S.C. INGEGNERIA CLINICA</t>
  </si>
  <si>
    <t>DENSITOMETRO OSSEO P.O. MARINO ALGHERO</t>
  </si>
  <si>
    <t>BARBARA PODDA</t>
  </si>
  <si>
    <t>B14E22000710006</t>
  </si>
  <si>
    <t>SI, INTERVENTI O ACQUISTI DIVERSI</t>
  </si>
  <si>
    <t>FORNITURE</t>
  </si>
  <si>
    <t>33111660-5</t>
  </si>
  <si>
    <t>CONSIP</t>
  </si>
  <si>
    <t>x</t>
  </si>
  <si>
    <t xml:space="preserve">B14E22000710006
 valore stimato, apparecchiature 48800, lavori 2000 - PNRR
 FINANZIAMENTO LAVORI </t>
  </si>
  <si>
    <t>DENSITOMETRO OSSEO P.O. SAN FRANCESCO NUORO</t>
  </si>
  <si>
    <t>B64E22000800006</t>
  </si>
  <si>
    <t xml:space="preserve">B64E22000800006
 valore stimato, apparecchiature 48800, lavori 2000 -  PNRR
 FINANZIAMENTO LAVORI </t>
  </si>
  <si>
    <t>DENSITOMETRO OSSEO P.O. NS DELLA MERCEDE LANUSEI</t>
  </si>
  <si>
    <t>B14E22000720006</t>
  </si>
  <si>
    <t xml:space="preserve">B14E22000720006
 valore stimato, apparecchiature 48800, lavori 2000 - PNRR
 FINANZIAMENTO LAVORI </t>
  </si>
  <si>
    <t>DENSITOMETRO OSSEO P.O. MASTINO BOSA</t>
  </si>
  <si>
    <t>B64E22000810006</t>
  </si>
  <si>
    <t>B64E22000810006
 valore stimato, apparecchiature 48800, lavori 2000 - PNRR
 FINANZIAMENTO LAVORI</t>
  </si>
  <si>
    <t>DENSITOMETRO OSSEO POLIAMBULATORIO ORISTANO</t>
  </si>
  <si>
    <t>B14E22000730006</t>
  </si>
  <si>
    <t>B14E22000730006
 valore stimato, appar ecchiature 48800, lavori 2000 - PNRR
 FINANZIAMENTO LAVORI</t>
  </si>
  <si>
    <t>DENSITOMETRO OSSEO P.O. CTO IGLESIAS</t>
  </si>
  <si>
    <t>B34E22000490006</t>
  </si>
  <si>
    <t xml:space="preserve">B34E22000490006
 valore stimato, apparecchiature 48800, lavori 2000 - PNRR
 FINANZIAMENTO LAVORI </t>
  </si>
  <si>
    <t>DENSITOMETRO OSSEO P.O. MARINO CAGLIARI</t>
  </si>
  <si>
    <t>B24E22000290006</t>
  </si>
  <si>
    <t>B24E22000290006
 valore stimato, apparecchiature 48800, lavori 2000 - PNRR
 FINANZIAMENTO LAVORI</t>
  </si>
  <si>
    <t>DENSITOMETRO OSSEO SAN MARCELLINO MURAVERA</t>
  </si>
  <si>
    <t>B14E22000740006</t>
  </si>
  <si>
    <t xml:space="preserve">B14E22000740006
 valore stimato, apparecchiature 48800, lavori 2000 -  PNRR
 FINANZIAMENTO LAVORI </t>
  </si>
  <si>
    <t>DENSITOMETRO OSSEO POLIAMBULATORIO MANDAS</t>
  </si>
  <si>
    <t>B74E22000310006</t>
  </si>
  <si>
    <t xml:space="preserve">B74E22000310006
 valore stimato, apparecchiature 48800, lavori 2000 -  PNRR
 FINANZIAMENTO LAVORI </t>
  </si>
  <si>
    <t xml:space="preserve">DENSITOMETRO OSSEO POLIAMBULATORIO DI QUARTU SANT'ELENA </t>
  </si>
  <si>
    <t>B84E22000410006</t>
  </si>
  <si>
    <t>B84E22000410006
 valore stimato, apparecchiature 48800, lavori 2000 - PNRR
 FINANZIAMENTO LAVORI</t>
  </si>
  <si>
    <t>DENSITOMETRO OSSEO P.O. BINAGHI CAGLIARI</t>
  </si>
  <si>
    <t>B24E22000300006</t>
  </si>
  <si>
    <t>B24E22000300006
 valore stimato, apparecchiature 48800, lavori 2000 - PNRR
FINANZIAMENTO LAVORI</t>
  </si>
  <si>
    <t>servizi architettura e ingegneria Manutenzione stroardinaria e adeguamento Poliambulatorio Cuglieri (Art. 20/2a FASE)</t>
  </si>
  <si>
    <t>B92C18000720006</t>
  </si>
  <si>
    <t>L92005870909201900140</t>
  </si>
  <si>
    <t>servizi architettura e ingegneria Cittadella della Salute - rifacimento muratura e interventi di consolidamento e disinfestazione - Locali psichiatria</t>
  </si>
  <si>
    <t>B22C19000150002</t>
  </si>
  <si>
    <t>L92005870909201900200</t>
  </si>
  <si>
    <t>S.C. ACQUISTI DI BENI</t>
  </si>
  <si>
    <t>TD MDM_DESERTO LOTTO 4 RDO 2895519 INTRODUT VALVOLV</t>
  </si>
  <si>
    <t>Daniela Bianco</t>
  </si>
  <si>
    <t>33190000-8</t>
  </si>
  <si>
    <t>no</t>
  </si>
  <si>
    <t>servizi architettura e ingegneria Ripristino del coronomento del corpo di fabbrica principale e ristrutturazione del 6° e 7° piano (riabilitazione) del P.O. S.BARBARA di IGLESIAS</t>
  </si>
  <si>
    <t>DARIO SCARPA</t>
  </si>
  <si>
    <t>B32C19000130002</t>
  </si>
  <si>
    <t>L92005870909201900168</t>
  </si>
  <si>
    <t>servizi architettura e ingegneria Realizzazione isole ecologiche presidi vari</t>
  </si>
  <si>
    <t>DAVIDE MARCASSOLI</t>
  </si>
  <si>
    <t>B72C19000050002</t>
  </si>
  <si>
    <t>L92005870909201900229</t>
  </si>
  <si>
    <t>servizi architettura e ingegneria RISTRUTTURAZIONE ED AMPLIAMENTO OSPEDALE CIVILE (DECRETO C.G. 967/DCG/30/11/1998)</t>
  </si>
  <si>
    <t>B15F18001940002</t>
  </si>
  <si>
    <t>L92005870909201900115</t>
  </si>
  <si>
    <t>servizi architettura e ingegneria CASA DELLA COMUNITA' DI ARITZO - RISTRUTTURAZIONE PER VARIAZIONE DI DESTINAZIONE D'USO DA POLIAMBULATORIO A CASA DELLA COMUNITA'</t>
  </si>
  <si>
    <t>ELENA LUCIANA PAOLA CAROTTI</t>
  </si>
  <si>
    <t>B18I22000280006</t>
  </si>
  <si>
    <t>L92005870909202200042</t>
  </si>
  <si>
    <t>INVITALIA</t>
  </si>
  <si>
    <t>STRUYKER DISPOSITIVI MEDICI PER NCH</t>
  </si>
  <si>
    <t>Roberta Desogus</t>
  </si>
  <si>
    <t>Si</t>
  </si>
  <si>
    <t>servizi architettura e ingegneria Riqualificaizone del servizio radiologia e dei locali piano seminterrato dell'Ospedale S. Giuseppe di Calasanzio - Isili</t>
  </si>
  <si>
    <t>B42C19000040002</t>
  </si>
  <si>
    <t>L92005870909201900198</t>
  </si>
  <si>
    <t>BRUNO PINNA</t>
  </si>
  <si>
    <t>STEFANO SCARPA</t>
  </si>
  <si>
    <t>servizi architettura e ingegneria Ristrutturazione e adeguamento locali ambulatoriali e Dialisi del Poliambulatorio di Bono</t>
  </si>
  <si>
    <t>B12C19000120002</t>
  </si>
  <si>
    <t>L92005870909201900019</t>
  </si>
  <si>
    <t>servizi architettura e ingegneria Ristrutturazione del Poliambulatorio di BONO per la realizzazione della Casa della Salute</t>
  </si>
  <si>
    <t>SALVATORE FIORI</t>
  </si>
  <si>
    <t>B12C19000100002</t>
  </si>
  <si>
    <t>L92005870909201900024</t>
  </si>
  <si>
    <t>servizi architettura e ingegneria DISTRETTO/CONSULTORIO/MEDICINA LEGALE/MEDICO COMPETENTE - VIA FOSCOLO 33 ORISTANO - Adeguamento alle norme in materia di prevenzione incendi, di messa in sicurezza e di accreditamenti di edifici sanitari della ASSL ORISTANO</t>
  </si>
  <si>
    <t>L92005870909201900129</t>
  </si>
  <si>
    <t>servizi architettura e ingegneria Completamento interventi finanziati in corso di realizzazione OSPEDALE SS. TRINITA': Lavori di: Pad. A - Piano Terra, ampliamento sala d'attesa Pronto Soccorso; Pad. L - Primo Piano, adeguamento del "Blocco Parto" nel reparto di Ostetricia e Ginecologia; Pad. M - Piano Terra, ampliamento del Laboratorio Analisi; Pad. M - Piano Interrato, realizzaizone locali spogliatoio a servizio del reparto Malattie Infettive.</t>
  </si>
  <si>
    <t>EFISIO NONNOI</t>
  </si>
  <si>
    <t>B55F18002750001</t>
  </si>
  <si>
    <t>L92005870909202000031</t>
  </si>
  <si>
    <t>Rafaella Casti</t>
  </si>
  <si>
    <t>si</t>
  </si>
  <si>
    <t>33690000-3</t>
  </si>
  <si>
    <t>MARCO SPISSU</t>
  </si>
  <si>
    <t>B72C19000280002</t>
  </si>
  <si>
    <t>DGR 48/19 IN RIMODULAZIONE</t>
  </si>
  <si>
    <t xml:space="preserve">Materiale di consumo per macchine maceratrici e supporti in dotazione </t>
  </si>
  <si>
    <t>Caterina Sanna</t>
  </si>
  <si>
    <t>ORTOPANTOMOGRAFO P.O. A.SEGNI OZIERI</t>
  </si>
  <si>
    <t>B54E22000180006</t>
  </si>
  <si>
    <t>33111000-1</t>
  </si>
  <si>
    <t>B54E22000180006
 valore stimato, apparecchiature 73200, lavori 2000 PNRR
 FINANZIAMENTO LAVORI</t>
  </si>
  <si>
    <t>ORTOPANTOMOGRAFO POLIAMBULATORIO MACOMER</t>
  </si>
  <si>
    <t>B84E22000400006</t>
  </si>
  <si>
    <t>B84E22000400006
 valore stimato, apparecchiature 73200, lavori 2000 PNRR
 FINANZIAMENTO LAVORI</t>
  </si>
  <si>
    <t>ORTOPANTOMOGRAFO P.O. SAN MARTINO ORISTANO</t>
  </si>
  <si>
    <t>B14E22000690006</t>
  </si>
  <si>
    <t>B14E22000690006
 valore stimato, apparecchiature 73200, lavori 2000 PNRR
FINANZIAMENTO LAVORI</t>
  </si>
  <si>
    <t>ORTOPANTOMOGRAFO P.O. DELOGU GHILARZA</t>
  </si>
  <si>
    <t>B24E22000280006</t>
  </si>
  <si>
    <t xml:space="preserve">B24E22000280006
 valore stimato, apparecchiature 73200, lavori 2000  PNRR
 FINANZIAMENTO LAVORI
</t>
  </si>
  <si>
    <t>ORTOPANTOMOGRAFO P.O. NS DI BONARIA SAN GAVINO</t>
  </si>
  <si>
    <t>B34E22000440006</t>
  </si>
  <si>
    <t>B34E22000440006
 valore stimato, apparecchiature  73200, lavori 2000 - PNRR
 FINANZIAMENTO LAVORI</t>
  </si>
  <si>
    <t>ORTOPANTOMOGRAFO P.O. SIRAI CARBONIA</t>
  </si>
  <si>
    <t>B34E22000450006</t>
  </si>
  <si>
    <t>B34E22000450006
 valore stimato, apparecchiature 73200, lavori 2000 - PNRR
FINANZIAMENTO LAVORI</t>
  </si>
  <si>
    <t>ORTOPANTOMOGRAFO POLIAMBULATORIO SENORBì</t>
  </si>
  <si>
    <t>B74E22000300006</t>
  </si>
  <si>
    <t>B74E22000300006
 valore stimato, apparecchiature 73200, lavori 2000  - PNRR
 FINANZIAMENTO LAVORI</t>
  </si>
  <si>
    <t>servizi architettura e ingegneria POLIAMBULATORIO VIA  4 NOVEMBRE 30 ALES - Adeguamento alle norme in materia di prevenzione incendi, di messa in sicurezza e di accreditamenti di edifici sanitari della ASSL ORISTANO</t>
  </si>
  <si>
    <t>L92005870909201900123</t>
  </si>
  <si>
    <t xml:space="preserve">servizi architettura e ingegneria PNRR CASA DELLA COMUNITA' - COMUNE DI ARZACHENA Ristrutturazione edile e impiantistica finalizzata alla ergonomizzazione degli spazi utili alla erogazione/fruizione delle prestazioni sanitarie, nonchè al risparmio energetico. </t>
  </si>
  <si>
    <t>I42C22000170006</t>
  </si>
  <si>
    <t>L92005870909202200031</t>
  </si>
  <si>
    <t>servizi architettura e ingegneria CASA DELLA COMUNITA' POLIAMBULATORIO DI ORISTANO - Ristrutturazione e adeguamento impiantistico 3° Piano Poliambulatorio Oristano</t>
  </si>
  <si>
    <t>NICOLA BENINI</t>
  </si>
  <si>
    <t>J14E22000210006</t>
  </si>
  <si>
    <t>L92005870909202200057</t>
  </si>
  <si>
    <t>33112000-8</t>
  </si>
  <si>
    <t>ESTER MURA</t>
  </si>
  <si>
    <t>B72C19000240002</t>
  </si>
  <si>
    <t>33122000-1</t>
  </si>
  <si>
    <t>servizi architettura e ingegneria CASA DELLA COMUNITA' DI MURAVERA VIA SARDEGNA - Si prevede una ristrutturazione leggera del Poliambulatorio. Casa della Comunità di Muravera (SU) - Distretto 4 Sarrabus Gerrei (SG) - Poliambulatorio del Comune di Muravera (SU)</t>
  </si>
  <si>
    <t>D12C21001850006</t>
  </si>
  <si>
    <t>L92005870909202200075</t>
  </si>
  <si>
    <t>servizi architettura e ingegneria POLIAMBULATORIO VIA  M. PIRA ORISTANO - Adeguamento alle norme in materia di prevenzione incendi, di messa in sicurezza e di accreditamenti di edifici sanitari della ASSL ORISTANO</t>
  </si>
  <si>
    <t>L92005870909201900122</t>
  </si>
  <si>
    <t>M. Concetta Fodde</t>
  </si>
  <si>
    <t>servizi architettura e ingegneria Messa a norma antincendio varie strutture ATS Sardegna - ASSL Nuoro - comparto vecchio P.O. SAN FRANCESCO</t>
  </si>
  <si>
    <t>B73D17001460001</t>
  </si>
  <si>
    <t>L92005870909201900069</t>
  </si>
  <si>
    <t>servizi architettura e ingegneria P.O. San Martino ORISTANO - ristrutturazione e adeguamento locali Rianimazione e Terapia Semintensiva</t>
  </si>
  <si>
    <t>B12C19000170002</t>
  </si>
  <si>
    <t>L92005870909201900144</t>
  </si>
  <si>
    <t>servizi architettura e ingegneria CASA DELLA COMUNITA' POLIAMBULATORIO DI SANTULUSSURGIU - Ristrutturazione e adeguamento impiantistico Poliambulatorio di Santu Lussurgiu (Or)</t>
  </si>
  <si>
    <t>ELIA ZICHI</t>
  </si>
  <si>
    <t>J34E22001250006</t>
  </si>
  <si>
    <t>L92005870909202200058</t>
  </si>
  <si>
    <t>servizi architettura e ingegneria P.O. SIRAI CARBONIA - DEA I Nuova costruzione Pronto Soccorso</t>
  </si>
  <si>
    <t>L92005870909202100012</t>
  </si>
  <si>
    <t>INTRODUTTORI VALVOLATI</t>
  </si>
  <si>
    <t>servizi architettura e ingegneria PNRR CASA DELLA COMUNITA' - COMUNE DI LA MADDALENA - Ristrutturazione edile e impiantistica finalizzata alla ergonomizzazione degli spazi utili alla erogazione/fruizione delle prestazioni sanitarie.</t>
  </si>
  <si>
    <t>I62C22000190006</t>
  </si>
  <si>
    <t>L92005870909202200030</t>
  </si>
  <si>
    <t>servizi architettura e ingegneria  Interventi di messa a norma antincendio varie strutture della ASSL Sassari - 001 P.O. SAN GIOVANNI BATTISTA PLOAGHE (messa a norma antincendio generale)</t>
  </si>
  <si>
    <t>PIETRO SALVATORE ANGELO BOSINCO</t>
  </si>
  <si>
    <t>B63D18000030006</t>
  </si>
  <si>
    <t>L92005870909201900011</t>
  </si>
  <si>
    <t>servizi architettura e ingegneria  Messa a norma antincendio PO San Martino (MESSA A NORMA ANTINCENDIO - GENERALE): Realizzazione della centrale unica delle emergenze, illuminazione di sicurezza e rivelazione, segnalazione e allarme antincendio</t>
  </si>
  <si>
    <t>B13D17001050001</t>
  </si>
  <si>
    <t>L92005870909201900119</t>
  </si>
  <si>
    <t>SERVIZIO TRASPORTO POSTE</t>
  </si>
  <si>
    <t>servizi architettura e ingegneriaINTERVENTO ADEGUAMENTO SISMICO - OSPEDALE PAOLO MERLO, LA MADDALENA - Realizzazione opere per adeguamento sismico</t>
  </si>
  <si>
    <t>I62C22000160006</t>
  </si>
  <si>
    <t>L92005870909202200041</t>
  </si>
  <si>
    <t xml:space="preserve">servizi architettura e ingegneria Manutenzioni Straordinari vari Poliambulatori </t>
  </si>
  <si>
    <t>GIUSEPPE PUDDU</t>
  </si>
  <si>
    <t>B82C19000160002</t>
  </si>
  <si>
    <t>L92005870909201900170</t>
  </si>
  <si>
    <t>TD MDM_DESERTO LOTTO 3 RDO 2891142 GUIDE</t>
  </si>
  <si>
    <t>servizi architettura e ingegneria CASA DELLA COMUNITA' DI VILLASOR CORSO VENETO - Lavori di realizzazione della Casa della Comunità di Villasor (SU). Si prevede una ristrutturazione leggera del Poliambulatorio.</t>
  </si>
  <si>
    <t>D22C21002280006</t>
  </si>
  <si>
    <t>L92005870909202200078</t>
  </si>
  <si>
    <t>servizi architettura e ingegneria CASA DELLA COMUNITA' DI SESTU VIA DANTE ALIGHIERI - Lavori di realizzazione della Casa di Comunità di Sestu (CA). Si prevede una ristrutturazione leggera del Poliambulatorio.</t>
  </si>
  <si>
    <t>D42C21002040006</t>
  </si>
  <si>
    <t>L92005870909202200085</t>
  </si>
  <si>
    <t>TD MEMIS_DESERTO LOTTO 3 RDO 2895582 SPIRALI</t>
  </si>
  <si>
    <t>servizi architettura e ingegneria PNRR CASA DELLA COMUNITA' - COMUNE DI BUDDUSO' - Ristrutturazione edile e impiantistica finalizzata alla ergonomizzazione degli spazi utili alla erogazione/fruizione delle prestazioni sanitarie.</t>
  </si>
  <si>
    <t>I62C22000180006</t>
  </si>
  <si>
    <t>L92005870909202200029</t>
  </si>
  <si>
    <t>servizi architettura e ingegneria CASA DELLA COMUNITA' DI SORGONO - RISTRUTTURAZIONE DELL'IMMOBILE DEL VECCHIO COMUNE DI SORGONO E CAMBIO DI DESTINAZIONE D'USO</t>
  </si>
  <si>
    <t>B58I22000400006</t>
  </si>
  <si>
    <t>L92005870909202200045</t>
  </si>
  <si>
    <t>servizi architettura e ingegneria CASA DELLA COMUNITA' DI DECIMOMANNU VIA GIARDINI - Lavori di realizzazione della Casa della Comunità di Decimomannu (CA). Si prevede una ristrutturazione leggera del Poliambulatorio.</t>
  </si>
  <si>
    <t>D82C21002600006</t>
  </si>
  <si>
    <t>L92005870909202200077</t>
  </si>
  <si>
    <t xml:space="preserve">servizi architettura e ingegneria POLIAMBULATORIO VIA SANTA LUCIA GHILARZA - Adeguamento alle norme in materia di prevenzione incendi, di messa in sicurezza e di accreditamenti di edifici sanitari della ASSL ORISTANO                   </t>
  </si>
  <si>
    <t>L92005870909201900124</t>
  </si>
  <si>
    <t>servizi architettura e ingegneria DISTRETTO DI ALGHERO - intervento di completamento Realizzazione dell'Ospedale di Comunità di ITTIRI</t>
  </si>
  <si>
    <t>ANNA RITA COSSU</t>
  </si>
  <si>
    <t>B12C19000130002</t>
  </si>
  <si>
    <t>L92005870909201900230</t>
  </si>
  <si>
    <t>servizi architettura e ingegneria PNRR CASA DELLA COMUNITA' - COMUNE DI SANTA TERESA DI GALLURA - Ristrutturazione edile e impiantistica finalizzata alla ergonomizzazione degli spazi utili alla erogazione/fruizione delle prestazioni sanitarie</t>
  </si>
  <si>
    <t>I32C22000260006</t>
  </si>
  <si>
    <t>L92005870909202200032</t>
  </si>
  <si>
    <t>servizi architettura e ingegneria Messa a norma antincendio varie strutture ATS Sardegna - ASSL Nuoro - Poliambulatorio MACOMER</t>
  </si>
  <si>
    <t>L92005870909201900068</t>
  </si>
  <si>
    <t>servizi architettura e ingegneria CASA DELLA COMUNITA' POLIAMBULATORIO DI SAMUGHEO - Ristrutturazione edile e impiantistica del Poliambulatorio di Samugheo (OR)</t>
  </si>
  <si>
    <t>J84E22000420006</t>
  </si>
  <si>
    <t>L92005870909202200059</t>
  </si>
  <si>
    <t>servizi architettura e ingegneriaOSPEDALE CIVILE DI ALGHERO - Verifiche di vulnerabilità strutturale conseguenti interventi di adeguamento antisismico delle componenti strutturali esistenti</t>
  </si>
  <si>
    <t>ROBERTO GINESU</t>
  </si>
  <si>
    <t>J85F22000640006</t>
  </si>
  <si>
    <t>L92005870909202200025</t>
  </si>
  <si>
    <t xml:space="preserve">BIOMEDICA DISPOSITIVI MEDICI PER NCH </t>
  </si>
  <si>
    <t xml:space="preserve"> DISPOSITIVI MEDICI PER NCH - O.E INTEGRA</t>
  </si>
  <si>
    <t>SILVANA USAI</t>
  </si>
  <si>
    <t>GUIDE E SISTEMI PERCUTANEI</t>
  </si>
  <si>
    <t>B72C19000250002
B72C19000230002</t>
  </si>
  <si>
    <t>CATETERI A PALLONCINO</t>
  </si>
  <si>
    <t>M. Alessandra De Virgiliis</t>
  </si>
  <si>
    <t>33141324-7</t>
  </si>
  <si>
    <t>VES -contratto ponte</t>
  </si>
  <si>
    <t>33124110-9</t>
  </si>
  <si>
    <t>DISPOSITIVI PER ANGIOGRAFIA PERIFERICA E PROCEDURE VASCOLARI</t>
  </si>
  <si>
    <t xml:space="preserve"> servizi architettura e ingegneria Messa a norma antincendio PO San Martino (MESSA A NORMA ANTINCENDIO - GENERALE): Ristrutturazione del Piano Sesto corpo P</t>
  </si>
  <si>
    <t>L92005870909202000012</t>
  </si>
  <si>
    <t>servizi architettura e ingegneria P.O. SANTA BARBARA IGLESIAS - DEA I Intervento su struttura esistente Terapia Intensiva e Subintensiva</t>
  </si>
  <si>
    <t>L92005870909202100011</t>
  </si>
  <si>
    <t>servizi architettura e ingegneria Manutenzione dei locali di lungodegenza dell'Ospedale S. Giuseppe di Calasanzio - Isili</t>
  </si>
  <si>
    <t>B42C19000030002</t>
  </si>
  <si>
    <t>L92005870909201900197</t>
  </si>
  <si>
    <t>ADAMO CADDEU</t>
  </si>
  <si>
    <t>servizi architettura e ingegneria Messa a norma antincendio Presidio Ospedaliero CTO di Iglesias</t>
  </si>
  <si>
    <t>LAURA MELIS</t>
  </si>
  <si>
    <t>F58I18000000006</t>
  </si>
  <si>
    <t>L92005870909201900164</t>
  </si>
  <si>
    <t>Fornitura annuale di dispositivi medici cc.dd. “BILISTICK” per apparecchiature “BILIRUBINOMETRI” già in dotazione ad ATS Sardegna</t>
  </si>
  <si>
    <t>servizi architettura e ingegneria INTERVENTI SUL RISCHIO SISMICO PO SAN CAMILLO - SORGONO - Affidamento delle verifiche di vulnerabilità sismica e conseguente affidamento dei lavori di adeguamento sismico di una porzione del Presidio Ospedaliero San Camillo di Sorgono.</t>
  </si>
  <si>
    <t>B55F22000680006</t>
  </si>
  <si>
    <t>L92005870909202200053</t>
  </si>
  <si>
    <t>CATETERI E MICROCATETERI PER EMBOLIZZAZIONE</t>
  </si>
  <si>
    <t>SPIRALI E SISTEMI EMBOLIZZANTI</t>
  </si>
  <si>
    <t>servizi architettura e ingegneria  Messa a norma antincendio PO San Martino (MESSA A NORMA ANTINCENDIO - GENERALE): Ristrutturazione del Piano Secondo corpo P</t>
  </si>
  <si>
    <t>L92005870909202000011</t>
  </si>
  <si>
    <t>servizi architettura e ingegneria SEDE LEGALE/SERVIZI SANITARI E AMMINISTRATIVI DI VIA CARDUCCI N. 35 A ORISTANO</t>
  </si>
  <si>
    <t>B13D17001070001</t>
  </si>
  <si>
    <t>L92005870909201900131</t>
  </si>
  <si>
    <t>servizi architettura e ingegneria CASA DELLA COMUNITA' DI VILLASIMIUS VIA REGINA ELENA - Lavori di realizzazione della Casa di Comunità SPOKE. Si prevede una ristrutturazione leggera del poliambulatorio esistente.</t>
  </si>
  <si>
    <t>D18I21000690006</t>
  </si>
  <si>
    <t>L92005870909202200076</t>
  </si>
  <si>
    <t xml:space="preserve">servizi architettura e ingegneria PNRR CASA DELLA COMUNITA', COMUNE DI BERCHIDDA - Lavori di manutenzione straordinaria e ampliamento Struttura Polifunzionale e Poliambulatoriale, per realizzazione Case della Comunità </t>
  </si>
  <si>
    <t>I72C22000240006</t>
  </si>
  <si>
    <t>L92005870909202200027</t>
  </si>
  <si>
    <t>servizi architettura e ingegneria PNRR CASA DELLA COMUNITA', COMUNE DI TRINITA' D'AGULTU E VIGNOLA - realizzazione nuova struttura poliambulatoriale e polifunzionale</t>
  </si>
  <si>
    <t>I92C22000290006</t>
  </si>
  <si>
    <t>L92005870909202200033</t>
  </si>
  <si>
    <t>servizi architettura e ingegneria Manutenzione straordinaria Ospedale Binaghi di Cagliari</t>
  </si>
  <si>
    <t>B22C19000160002</t>
  </si>
  <si>
    <t>L92005870909201900209</t>
  </si>
  <si>
    <t>servizi architettura e ingegneriaRistrutturazione centro terapeutico psichiatrico il gabbiano blu – PLOAGHE</t>
  </si>
  <si>
    <t>MICHELA MULAS</t>
  </si>
  <si>
    <t>B16G18000600002</t>
  </si>
  <si>
    <t>L92005870909201900016</t>
  </si>
  <si>
    <t>S.C. ACQUISTI SERVIZI SANITARI</t>
  </si>
  <si>
    <t>ANTONELLO PODDA</t>
  </si>
  <si>
    <t>71621000-7</t>
  </si>
  <si>
    <t>servizi architettura e ingegneria CASA DI COMUNITA' N. 04 SPOKE DISTRETTO DI SASSARI, VIA E. TOTI 11 PERFUGAS (SS) - Intervento di Ristrutturazione Edilizia con previsione di demolizione - ricostruzione e ampliamento dell'edificio sede del Poliambulatorio di Perfugas, sito in via E. Toti 11 Perfugas (SS), da destinare a Casa di Comunità n.04 Spoke Distretto di Sassari, in applicazione dell'art. 44, comma 1. legge Regione Sardegna di riforma sanitaria n. 24/2020 - Fondi PNNR</t>
  </si>
  <si>
    <t>J98I22000130006</t>
  </si>
  <si>
    <t>L92005870909202200012</t>
  </si>
  <si>
    <t xml:space="preserve">servizi architettura e ingegneria RIST. EDILIZIA - DEMOLIZIONE/RICOSTRUZIONE E AMPLIAMENTO DEL POLIAMBULATORIO DI CASTELSARDO, SITO IN VIA COLOMBO 6 CASTELSARDO (SS), DA DESTINARE A CASA DI COMUNITA' N. 05 SPOKE DISTRETTO DI SASSARI, IN APP. DELL'ART. 44, C.1 L.R. 24/2020 - FONDI PNRR - Intervento di Ristrutturazione Edilizia con previsione di demolizione - ricostruzione dell'edificio sede del Poliambulatorio di Castelsardo, sito in via Colombo 6 Castelsardo (SS), da destinare a Casa di Comunità n.05 Spoke Distretto di Sassari, in applicazione dell'art. 44, comma 1. legge Regione Sardegna di riforma sanitaria n. 24/2020 - Fondi PNNR. Qualora in fase di rilascio del titolo abilitativo ex DPR 380/01 venisse concessa la possibilità di sopraelevazione di un piano dell'edifico, lo stesso verrà realizzato rimodulando il costo di costruzione ovvero richiedendo ulteriore finanziamento regionale. </t>
  </si>
  <si>
    <t>J38I22000140006</t>
  </si>
  <si>
    <t>L92005870909202200018</t>
  </si>
  <si>
    <t>servizi architettura e ingegneria Messa a norma antincendio depositi esterni al presidio P.O. N.S. della Mercede di Lanusei</t>
  </si>
  <si>
    <t>GUIDO ANTONELLO RICCARDO SORCINELLI</t>
  </si>
  <si>
    <t>B23D17001340001</t>
  </si>
  <si>
    <t>L92005870909201900096</t>
  </si>
  <si>
    <t>servizi architettura e ingegneria Messa a norma antincendio Casa della Salute di  Lanusei</t>
  </si>
  <si>
    <t>B23D17001350001</t>
  </si>
  <si>
    <t>L92005870909201900097</t>
  </si>
  <si>
    <t>servizi architettura e ingegneria Messa a norma antincendio P.O. Mastino di Bosa</t>
  </si>
  <si>
    <t>B63D17001450001</t>
  </si>
  <si>
    <t>L92005870909201900120</t>
  </si>
  <si>
    <t>servizi architettura e ingegneria Realizzazione del nuovo reparto di dialisi del P.O. C.T.O. di IGLESIAS</t>
  </si>
  <si>
    <t>GIUSEPPE BERNARDO ARU</t>
  </si>
  <si>
    <t>B32C19000120002</t>
  </si>
  <si>
    <t>L92005870909201900167</t>
  </si>
  <si>
    <t>servizi architettura e ingegneria PNRR CASA DELLA COMUNITA' - COMUNE DI SAN TEODORO - realizzazione nuova struttura poliambulatoriale e polifunzionale</t>
  </si>
  <si>
    <t>I92C22000280006</t>
  </si>
  <si>
    <t>L92005870909202200034</t>
  </si>
  <si>
    <t>servizi architettura e ingegneria CASA DELLA COMUNITA' DI LUNAMATRONA - Ristrutturazione funzionale dell'immobile già adibito a funzioni sanitarie</t>
  </si>
  <si>
    <t>D62C21001670001</t>
  </si>
  <si>
    <t>L92005870909202200067</t>
  </si>
  <si>
    <t>MEDTRONIC DISPOSITIVI MEDICI PER NCH</t>
  </si>
  <si>
    <t>servizi architettura e ingegneria CASA DELLA COMUNITA' DI SADALI VIA SANTA CROCE - Lavori di realizzazione della Casa della Comunità di Sadali SPOKE. Si prevede una ristrutturazione pesante della stratutttura attualmente adibita a Poliambulatorio.</t>
  </si>
  <si>
    <t>D82C21002610006</t>
  </si>
  <si>
    <t>L92005870909202200081</t>
  </si>
  <si>
    <t>servizi architettura e ingegneria DISTRETTO DI ALGHERO - intervento di completamento Realizzazione dell'Ospedale di Comunità di THIESI</t>
  </si>
  <si>
    <t>L92005870909202000002</t>
  </si>
  <si>
    <t xml:space="preserve"> servizi architettura e ingegneria Messa a norma antincendio PO San Martino (MESSA A NORMA ANTINCENDIO - GENERALE): Risanamento e adeguamento antincendio del Piano Seminterrato corpo P</t>
  </si>
  <si>
    <t>L92005870909202000013</t>
  </si>
  <si>
    <t>servizi architettura e ingegneria VECCHIO OSPEDALE SAN MARTINO DI ORISTANO</t>
  </si>
  <si>
    <t>B13D17001060001</t>
  </si>
  <si>
    <t>L92005870909201900130</t>
  </si>
  <si>
    <t xml:space="preserve">AUGUMENTATION VERTEBRALE TEKTONA </t>
  </si>
  <si>
    <t>Q FUSION</t>
  </si>
  <si>
    <t>SISTEMA PULSE E DOSE + APPARECCHIO USO GRATUITO</t>
  </si>
  <si>
    <t>servizi architettura e ingegneria INTERVENTO ADEGUAMENTO SISMICO - OSPEDALE PAOLO DETTOTI, TEMPIO - Realizzazione opere per adeguamento sismico</t>
  </si>
  <si>
    <t>I52C22000280006</t>
  </si>
  <si>
    <t>L92005870909202200040</t>
  </si>
  <si>
    <t xml:space="preserve">servizi architettura e ingegneria CASA DELLA COMUNITA' OSPEDALE DELOGU DI GHILARZA - Ristrutturazione edile e impiantistica Piano Terra P.O Delogu Ghilarza </t>
  </si>
  <si>
    <t>CLAUDIA ZECCHINI</t>
  </si>
  <si>
    <t>J24E22000390006</t>
  </si>
  <si>
    <t>L92005870909202200060</t>
  </si>
  <si>
    <t>SERVIZO CONTAZIONE VALORI</t>
  </si>
  <si>
    <t>Stent vascolari Intercenter – proroga annuale -</t>
  </si>
  <si>
    <t>Fabiola Murgia</t>
  </si>
  <si>
    <t>33111730-7</t>
  </si>
  <si>
    <t>GIUSEPPE BOTTA</t>
  </si>
  <si>
    <t>Servizio informazione sul gioco d'azzardo</t>
  </si>
  <si>
    <t>MARIA AMIC</t>
  </si>
  <si>
    <t>79341000-6</t>
  </si>
  <si>
    <t>FONDI DEDICATI RAS</t>
  </si>
  <si>
    <t xml:space="preserve">COPERTURE ASSICURATIVE RCTO </t>
  </si>
  <si>
    <t>66516000-0</t>
  </si>
  <si>
    <t xml:space="preserve">servizi architettura e ingegneria CASA DELLA COMUNITA' PRESSO EX SCUOLA ELEMENTARE COMUNE DI TRAMATZA - Ristrutturazione edile e impiantistica dell' ex scuola elementare del Comune di Tramatza per destinarla a Casa della Comunità </t>
  </si>
  <si>
    <t>J28I22000160006</t>
  </si>
  <si>
    <t>L92005870909202200061</t>
  </si>
  <si>
    <t>servizi architettura e ingegneria CASA DELLA COMUNITA' DI OTTANA - RISTRUTTURAZIONE DELL'INTERO PLESSO DELLE EX SCUOLE MEDIE</t>
  </si>
  <si>
    <t>B78I22000500006</t>
  </si>
  <si>
    <t>L92005870909202200047</t>
  </si>
  <si>
    <t xml:space="preserve">TD DM ANTIBLASTICI PER UFA </t>
  </si>
  <si>
    <t>servizi architettura e ingegneria  Messa a norma antincendio PO San Martino (MESSA A NORMA ANTINCENDIO - GENERALE): Realizzazione di nuova scala antincendio, vasche idriche e nuovo anello antincendio</t>
  </si>
  <si>
    <t>L92005870909202000010</t>
  </si>
  <si>
    <t>servizi architettura e ingegneria P.O. San Martino - riqualificazione impianti elettrici per adeguamento funzionale e normativo</t>
  </si>
  <si>
    <t>DANIELE SABA</t>
  </si>
  <si>
    <t>B12C19000150002</t>
  </si>
  <si>
    <t>L92005870909201900134</t>
  </si>
  <si>
    <t>servizi architettura e ingegneria CASA DELLA COMUNITA' DI SINNAI VIA ELEONORA D'ARBOREA - Lavori di realizzazione della Casa della Comunità SPOKE. Si prevede una ristrutturazione media del Poliambulatorio Casa della Comunità di Sinnai - Distretto 3 - Quartu Parteolla (QP)</t>
  </si>
  <si>
    <t>D18I21000680006</t>
  </si>
  <si>
    <t>L92005870909202200086</t>
  </si>
  <si>
    <t>servizi architettura e ingegneria PNRR CASA DELLA COMUNITA' - COMUNE DI TEMPIO PAUSANIA - Ristrutturazione edile e impiantistica finalizzata alla ergonomizzazione degli spazi utili alla erogazione/fruizione delle prestazioni sanitarie</t>
  </si>
  <si>
    <t>I52C22000310006</t>
  </si>
  <si>
    <t>L92005870909202200035</t>
  </si>
  <si>
    <t>servizi architettura e ingegneria Completamento interventi finanziati in corso di realizzazione OSPEDALE SS. TRINITA': Ristrutturazione Palazzina d'Ingresso</t>
  </si>
  <si>
    <t>L92005870909202000028</t>
  </si>
  <si>
    <t>servizi architettura e ingegneria Messa a norma antincendio P.O. Delogu di Ghilarza</t>
  </si>
  <si>
    <t>B23D17001360001</t>
  </si>
  <si>
    <t>L92005870909201900121</t>
  </si>
  <si>
    <t>servizi architettura e ingegneria Ristrutturazione del piano terra dell'ala destra e sostituzione parziale impianti elevatori - P.O. C.T.O. di IGLESIAS</t>
  </si>
  <si>
    <t>B32C19000080002</t>
  </si>
  <si>
    <t>L92005870909201900172</t>
  </si>
  <si>
    <t xml:space="preserve">servizi architettura e ingegneria CASA DELLA COMUNITA' DI CAGLIARI VIA ROMAGNA - Completa ristrutturazione di un padiglione all'interno del complesso dell'ex manicomio di Cagliari. Cagliari via Romagna (Cittadella della Salute) </t>
  </si>
  <si>
    <t>D27H21009550006</t>
  </si>
  <si>
    <t>L92005870909202200083</t>
  </si>
  <si>
    <t xml:space="preserve">SERVICE VIDEOCAPSULE PER ENTEROSCOPIA DIAGNOSTICA </t>
  </si>
  <si>
    <t xml:space="preserve">ACQUISTI DISPOSITIVI MEDICI - (PREMISACCA, SPLINT NASALI, DISPOSITIVI PER PROTEZIONE DENTALE, FERMAPOLSI, LACCIO  EMOSTATICO, FASCE PER CARDIOTOCOGRAFO,MASCHERA OCULARE,
</t>
  </si>
  <si>
    <t>Contratti ponte forniture attive area laboratoristica microbiologia. Service di uno spettrofotometro di massa per identificazione rapida con tecnologia MALDI-TOF.</t>
  </si>
  <si>
    <t>servizi architettura e ingegneria P.O. CIVILE A. SEGNI OZIERI - Adeguamento locali esistenti e ampliamento del Pronto Soccorso con un nuovo volume da edificare su area adiacente, con percorsi separati, zone sospetti, zona isolamento, diagnostica dedicata.</t>
  </si>
  <si>
    <t>B15F20001510002</t>
  </si>
  <si>
    <t>L92005870909202100025</t>
  </si>
  <si>
    <t>Affidamento del servizio di pulizie dei padiglioni “C”, “E” e del piano terra del padiglione “B” della Cittadella della Salute di Cagliari, per mesi 14 (quattordici) riservata alle cooperative sociali di tipo B e loro consorzi</t>
  </si>
  <si>
    <t>Alberto Gorini</t>
  </si>
  <si>
    <t>90910000-9 (Servizi di pulizia)</t>
  </si>
  <si>
    <t>servizi architettura e ingegneria INTERVENTI SUL RISCHIO SISMICO P.O. N.S. DELLA MERCEDE, LANUSEI - Affidamento delle verifiche di vulnerabilità sismica e conseguente affidamento dei lavori di adeguamento sismico di una porzione del Presidio Ospedaliero di Lanusei.</t>
  </si>
  <si>
    <t>ANTONIO ANGELO SANDRO MEREU</t>
  </si>
  <si>
    <t>B14E22000890006</t>
  </si>
  <si>
    <t>L92005870909202200056</t>
  </si>
  <si>
    <t>servizi architettura e ingegneria P.O. SANTISSIMA TRINITA' CAGLIARI - DEA I Intervento su struttura esistente Terapia Intensiva e Subintensiva</t>
  </si>
  <si>
    <t>L92005870909202100013</t>
  </si>
  <si>
    <t>servizi architettura e ingegneria REALIZZAZIONE DI UNA CASA DELLA COMUNITA' A JERZU - Realizzazione di una Casa della Comunità Spoke, a servizio del bacino di popolazione residente nell'Ogliastra, mediante ritrutturazione e ampliamento della superficie attualmente destinata a poliambulatorio. La superficie dedicata alla Casa della Comunità sarà pari a circa 800 mq.</t>
  </si>
  <si>
    <t>B84E22000450006</t>
  </si>
  <si>
    <t>L92005870909202200054</t>
  </si>
  <si>
    <t>servizi architettura e ingegneria CASA DELLA COMUNITA' DI SANLURI - Ristrutturazione funzionale di una porzione dell'immobile già adibito a funzioni sanitarie</t>
  </si>
  <si>
    <t>D82C21002590003</t>
  </si>
  <si>
    <t>L92005870909202200066</t>
  </si>
  <si>
    <t>servizi architettura e ingegneria Messa a norma antincendio Presidio Ospedaliero Santa Barbara di Iglesias</t>
  </si>
  <si>
    <t>F58I18000010006</t>
  </si>
  <si>
    <t>L92005870909201900163</t>
  </si>
  <si>
    <t>Franco Sanna</t>
  </si>
  <si>
    <t xml:space="preserve">Affidamento di servizi formativi da svolgere presso gli Istituti Penitenziari della Sardegna, riservata a cooperative sociali di tipo B </t>
  </si>
  <si>
    <t>80500000-9 (Servizi di formazione)</t>
  </si>
  <si>
    <t>Noleggio e manutenzione UPS  pazienti domiciliarizzati in area critica</t>
  </si>
  <si>
    <t>Emiliano Arca</t>
  </si>
  <si>
    <t>50532300 (Servizi di riparazione e manutenzione di generatori)</t>
  </si>
  <si>
    <t>da valutare se gestire la gara a livello ARES o se lasciare gli affidamenti alle ASL</t>
  </si>
  <si>
    <t>servizi architettura e ingegneria CASA DELLA COMUNITA' DI TEULADA VIA GUGLIELMO MARCONI - Lavori di realizzazione della Casa della Comunità di Teulada (SU). Si prevede una ristrutturazione pesante del Poliambulatorio.</t>
  </si>
  <si>
    <t>D38I21000750006</t>
  </si>
  <si>
    <t>L92005870909202200080</t>
  </si>
  <si>
    <t>servizi architettura e ingegneria OSPEDALE DI COMUNITA' PRESSO P.O. MASTINO DI BOSA - Ristrutturazione edile e impiantistica Piano Primo P.O Mastino Bosa</t>
  </si>
  <si>
    <t>J64E22000720006</t>
  </si>
  <si>
    <t>L92005870909202200065</t>
  </si>
  <si>
    <t xml:space="preserve">Servizio di pulizia dei padiglioni “D” e del piano primo del padiglione “B” della Cittadella della Salute di Cagliari, per mesi 36 (trentasei), riservata a cooperative sociali di tipo B </t>
  </si>
  <si>
    <t xml:space="preserve">servizi architettura e ingegneria ASSL ORISTANO: P.O. San Martino: Completamento Corpo P </t>
  </si>
  <si>
    <t>B11B19000350002</t>
  </si>
  <si>
    <t>L92005870909201900117</t>
  </si>
  <si>
    <t xml:space="preserve">servizi architettura e ingegneria CASA DELLA COMUNITA' SAN PONZIANO DI CARBONIA - L'intervento consiste nella ristrutturazione e messa a norma del piano primo del poliambulatorio San Ponziano, consistente nel rifacimento degli impianti di climatizzazione, idrici, elettrici, fonia e dati, nonchè di tutte le finiture edili quali pavimentazioni, ripristino intonaci, tinteggiature, controsoffitti e servizi igienici. </t>
  </si>
  <si>
    <t>CIRO CLAUDIO PIERGIANNI</t>
  </si>
  <si>
    <t>B44E21013110006</t>
  </si>
  <si>
    <t>L92005870909202200070</t>
  </si>
  <si>
    <t>servizi architettura e ingegneria P.O. MARINO Cagliari - Riqualificazione e messa a norma sale operatorie</t>
  </si>
  <si>
    <t>B26G19000350002</t>
  </si>
  <si>
    <t>L92005870909201900194</t>
  </si>
  <si>
    <t>servizi architettura e ingegneria CASA DELLA COMUNITA' DI SINISCOLA - REALIZZAZIONE DI UN NUOVO PLESSO CONTIGUO ALL'ATTUALE POLIAMBULATORIO</t>
  </si>
  <si>
    <t>B48I22000420006</t>
  </si>
  <si>
    <t>L92005870909202200044</t>
  </si>
  <si>
    <t>servizi architettura e ingegneria CASA DELLA COMUNITA' DI DORGALI - SOPRAELEVAZIONE DELL'AMBULATORIO PER REALIZZAZIONE DELLA CASA DELLA COMUNITA'</t>
  </si>
  <si>
    <t>B88I22000570006</t>
  </si>
  <si>
    <t>L92005870909202200046</t>
  </si>
  <si>
    <t>servizi architettura e ingegneria CASA DELLA COMUNITA' DI MACOMER - Realizzazione di un nuovo plesso contiguo e in ampliamento all'attuale Poliambulatorio, da adibire a Casa della Comunità.</t>
  </si>
  <si>
    <t>B88I22000560006</t>
  </si>
  <si>
    <t>L92005870909202200043</t>
  </si>
  <si>
    <t>Fornitura di arredi/attrezzature per il nuovo Laboratorio Analisi del CTO Iglesias</t>
  </si>
  <si>
    <t>Alessandra Ventura</t>
  </si>
  <si>
    <t>39150000-8</t>
  </si>
  <si>
    <t xml:space="preserve">servizi architettura e ingegneria RISTRUTTURAZIONE EDILIZIA DI UNA PORZIONE DELL'EDIFICIO EX OSPEDALE ALIVESI, SITO IN VIA OSPEDALE S.N.C. ITTIRI (SS), DA DESTINARE A CASA DI COMUNITA' N. 03 SPOKE DISTRETTO DI ALGHERO, IN APPLICAZIONE DELL'ART. 44, C.1. L.R. N. 24/2020 - FONDI PNRR - Intervento di Ristrutturazione Edilizia di una porzione dell'edificio denominato Ex Ospedale ALIVESI, sito in via Ospedale s.n.c. Ittiri (SS), da destinare a Casa di Comunità n.03 Spoke Distretto di Alghero, in applicazione dell'art. 44, comma 1. legge Regione Sardegna di riforma sanitaria n. 24/2020 - Fondi PNNR </t>
  </si>
  <si>
    <t>J48I22001060006</t>
  </si>
  <si>
    <t>L92005870909202200015</t>
  </si>
  <si>
    <t>servizi architettura e ingegneria PNRR OSPEDALE DI COMINITA', PAOLO MERLO, COMUNE DI LA MADDALENA - Ristrutturazione edile e impiantistica finalizzata alla ergonomizzazione degli spazi utili alla erogazione/fruizione delle prestazioni sanitarie.</t>
  </si>
  <si>
    <t>I62C22000170006</t>
  </si>
  <si>
    <t>L92005870909202200038</t>
  </si>
  <si>
    <t>servizi architettura e ingegneria PNRR OSPEDALE DI COMINITA', PAOLO DETTORI, COMUNE DI TEMPIO PAUSANIA - Ristrutturazione edile e impiantistica finalizzata alla ergonomizzazione degli spazi utili alla erogazione/fruizione delle prestazioni sanitarie.</t>
  </si>
  <si>
    <t>I52C22000290006</t>
  </si>
  <si>
    <t>L92005870909202200039</t>
  </si>
  <si>
    <t xml:space="preserve">servizi architettura e ingegneria CASA DELLA COMUNITA' DI CAGLIARI VIA QUESADA - Lavori di realizzazione di Casa di Comunità HUB. Si prevede ristrutturazione pesante di struttura attualmente adibita a deposito. Nello stesso sito sarà realizzato il COT di Cagliari. </t>
  </si>
  <si>
    <t>D28I21000460006</t>
  </si>
  <si>
    <t>L92005870909202200082</t>
  </si>
  <si>
    <t xml:space="preserve">servizi architettura e ingegneria OSPEDALE CIVILE DI OZIERI - Verifiche di vulnerabilità strutturale conseguenti interventi di adeguamento antisismico delle componenti strutturali esistenti </t>
  </si>
  <si>
    <t>J55F22000840006</t>
  </si>
  <si>
    <t>L92005870909202200026</t>
  </si>
  <si>
    <t>servizi architettura e ingegneria CASA DELLA COMUNITA' DI ELMAS VIA DELL'ARMA AZZURRA - Lavori di realizzazione della Casa di Comunità di Elmas (CA) - SPOKE. Si prevede una ristrutturazione pesante della struttura un tempo adibita a scuola elementare.</t>
  </si>
  <si>
    <t>D28I21000470006</t>
  </si>
  <si>
    <t>L92005870909202200087</t>
  </si>
  <si>
    <t>servizi architettura e ingegneria CENTRALE OPERATIVA TERRITORIALE DI CAGLIARI VIA QUESADA - Ristrutturazione completa immobile adibito a deposito.</t>
  </si>
  <si>
    <t>D28I21000450008</t>
  </si>
  <si>
    <t>L92005870909202200089</t>
  </si>
  <si>
    <t>servizi architettura e ingegneria OSPEDALE DI COMUNITA' PRESSO IL P.O. MARINO DI CAGLIARI - Ristrutturazione ed adeguamento n. 2 piani del presidio per adeguarli a n. 2 moduli da 20 Posti letto di Ospedale di comunità</t>
  </si>
  <si>
    <t>D23D21010200008</t>
  </si>
  <si>
    <t>L92005870909202200092</t>
  </si>
  <si>
    <t>servizi architettura e ingegneria OSPEDALE DI COMUNITA' PRESSO IL P.O. BINAGHI DI CAGLIARI - Lavori di ristrutturazione ed adeguamento a degenza per n. 2 moduli da 20 Posti Letto ciascuno per Ospedale di Comunità di Cagliari Area Vasta.</t>
  </si>
  <si>
    <t>D22C21002270008</t>
  </si>
  <si>
    <t>L92005870909202200093</t>
  </si>
  <si>
    <t>S.C. LOGISTICA E VAL. PATRIMONIO</t>
  </si>
  <si>
    <t>Acquisto quadriennale ADBLUE</t>
  </si>
  <si>
    <t>Rossana Sechi</t>
  </si>
  <si>
    <t>24324300-4</t>
  </si>
  <si>
    <t xml:space="preserve">servizi architettura e ingegneria CASA DELLA COMUNITA' P.O. S. BARBARA DI IGLESIAS - L'intervento consiste nella ristrutturazione e messa a norma del piano secondo del P.O. S. Barbara, consistente nel rifacimento dgli impianti di climatizzazione, idrici, elettrici, fonia e dati, impianto elevatore, nonchè di tutte le finiture edili quali pavimentazioni, ripristino intonaci, tinteggiature, controsoffitti, e servizi igienici. </t>
  </si>
  <si>
    <t>MASSIMO DIANA</t>
  </si>
  <si>
    <t>B34E21015580006</t>
  </si>
  <si>
    <t>L92005870909202200069</t>
  </si>
  <si>
    <t>SISTEMI DI QUALITA' IN LABORATORIO -contratto ponte</t>
  </si>
  <si>
    <t>22852000-7</t>
  </si>
  <si>
    <t>STRUMENTARIO E ACCESSORI PER AMBULATORI DI ODONTOIATRIA Q01</t>
  </si>
  <si>
    <t>Gigliola Ventura</t>
  </si>
  <si>
    <t>33131100-8</t>
  </si>
  <si>
    <t>Fornitura in service  di un sistema analitico completo di Genotipizzazione HIV per il rilevamento di mutazioni di farmaco resistenza per il Laboratorio Analisi P.O. SS Trinità</t>
  </si>
  <si>
    <t>Patrizia Mirtillo</t>
  </si>
  <si>
    <t>TAVOLO TELECOMANDATO P.O. SAN FRANCESCO NUORO</t>
  </si>
  <si>
    <t>B64E22000770006</t>
  </si>
  <si>
    <t xml:space="preserve">B64E22000770006
 valore stimato, apparecchiature 247700, lavori 17000 - PNRR
 FINANZIAMENTO LAVORI
</t>
  </si>
  <si>
    <t>B34E22000390006</t>
  </si>
  <si>
    <t>TAVOLO TELECOMANDATO P.O. SIRAI CARBONIA</t>
  </si>
  <si>
    <t>B44E22000280006</t>
  </si>
  <si>
    <t>B44E22000280006
 valore stimato, apparecchiature 247700, lavori 17000- PNRR
 FINANZIAMENTO LAVORI</t>
  </si>
  <si>
    <t>KIT ATTACCO STACCO PER INIZIO E FINE DIALISI</t>
  </si>
  <si>
    <t>CUP DA RICHIEDERE</t>
  </si>
  <si>
    <t>FRIGORIFORI, FRIGOEMOTECHE, CONGELATORI</t>
  </si>
  <si>
    <t>39711100-0</t>
  </si>
  <si>
    <t>servizi architettura e ingegneria REALIZZAZIONE OSPEDALE DI COMUNITA' DI SORGONO - RISTRUTTURAZIONE DEL PRIMO PIANO PER REALIZZAZIONE OSPEDALE DI COMUNITA'</t>
  </si>
  <si>
    <t>B52C22000280006</t>
  </si>
  <si>
    <t>L92005870909202200051</t>
  </si>
  <si>
    <t>Fornitura di DM per apparecchiature Karl Storz  già in dotazione ad ATS Sardegna</t>
  </si>
  <si>
    <t>MAMMOGRAFO P.O. SIRAI CARBONIA</t>
  </si>
  <si>
    <t>B44E22000270006</t>
  </si>
  <si>
    <t>33111650-2</t>
  </si>
  <si>
    <t>B44E22000270006 - PNRR</t>
  </si>
  <si>
    <t>servizi architettura e ingegneria CASA DI COMUNITA' N. 02 SPOKE DISTRETTO DI OZIERI, POLIAMBULATORIO DI BONO, VIA S. FRANCESCO S.N.C. BONO (SS) - Intervento di Ristrutturazione Edilizia di una porzione dell'edificio denominato Poliambulatorio di Bono, sito in via San Francesco s.n.c. Bono (SS), da destinare a Casa di Comunità n.02 Spoke Distretto di Ozieri, in applicazione dell'art. 44, comma 1. legge Regione Sardegna di riforma sanitaria n. 24/2020 - Fondi PNNR</t>
  </si>
  <si>
    <t>J18I22000180006</t>
  </si>
  <si>
    <t>L92005870909202200017</t>
  </si>
  <si>
    <t xml:space="preserve">servizi architettura e ingegneria OSPEDALE DI COMUNITA' N.01 DISTRETTO DI SASSARI, COMPLESSO EX IPAB SAN GIOVANNI BATTISTA DI PLOAGHE, LOCA. DOMAIORE S.N.C. PLOAGHE (SS) - Intervento di Ristrutturazione Edilizia di un padiglione del Complesso EX IPAB San Giovanni Battista di Ploaghe, sito in località Domaiore s.n.c. Ploaghe (SS), da destinare a Ospedale diComunità n.01 Distretto di Sassari, in applicazione dell'art. 45, comma 1. legge RegioneSardegna di riforma sanitaria n. 24/2020 - Fondi PNNR </t>
  </si>
  <si>
    <t>J18I22000190006</t>
  </si>
  <si>
    <t>L92005870909202200021</t>
  </si>
  <si>
    <t xml:space="preserve">servizi architettura e ingegneria CASA DELLA COMUNITA' DI MONASTIR VIA NAZIONALE - Sopraelevazione dell'immobile di Via Nazionale a Monastir (SU) attualmente adibito a Poliambulatorio e Servizio Dialisi. Casa della Comunità - Cagliari Area Vasta (AV) - Poliambulatorio del Comune di Monastir (SU) </t>
  </si>
  <si>
    <t>D98I21000650006</t>
  </si>
  <si>
    <t>L92005870909202200084</t>
  </si>
  <si>
    <t>GELSCOM DECOMPRESSIONE DISCALE</t>
  </si>
  <si>
    <t xml:space="preserve">servizi architettura e ingegneria CASA DELLA COMUNITA' DI ISILI VIA EMILIA - Trattasi sinteticamente di opere di demolizione di un fabbricato esistente, nonchè di nuova costruzione di stabile. </t>
  </si>
  <si>
    <t>D45F21005640006</t>
  </si>
  <si>
    <t>L92005870909202200074</t>
  </si>
  <si>
    <t xml:space="preserve">servizi architettura e ingegneria PNRR CASA DELLA COMUNITA' - COMUNE DI OLBIA - Ristrutturazione edile e impiantistica finalizzata alla ergonomizzazione degli spazi utili alla erogazione/fruizione delle prestazioni sanitarie. </t>
  </si>
  <si>
    <t>I92C22000270006</t>
  </si>
  <si>
    <t>L92005870909202200028</t>
  </si>
  <si>
    <t>servizi architettura e ingegneria Ristrutturazione locali - SRPAI - LUNAMATRONA</t>
  </si>
  <si>
    <t>B64E18000540002</t>
  </si>
  <si>
    <t>L92005870909201900151</t>
  </si>
  <si>
    <t>Dipartimento ICT</t>
  </si>
  <si>
    <t>Efficientamento Controlli e Ispezioni</t>
  </si>
  <si>
    <t>Dott. Cesare Delussu</t>
  </si>
  <si>
    <t>72222300-0</t>
  </si>
  <si>
    <t>ARES</t>
  </si>
  <si>
    <t xml:space="preserve">Sistema Informativo URP </t>
  </si>
  <si>
    <t>TIZIANA USAI</t>
  </si>
  <si>
    <t xml:space="preserve">fornitura in modalità service di sistema quantiferon </t>
  </si>
  <si>
    <t xml:space="preserve">servizi architettura e ingegneria SOPRAELEVAZIONE DI UNA PORZIONE DELL'EDIFICIO PAD. C DELL'OSPEDALE A. SEGNI, SITO IN VIA COLLE DEI CAPPUCCINI S.N.C. OZIERI (SS), DA DESTINARE A CASA DI COMUNITA' N. 01 HUB DISTRETTO DI OZIERI, IN APP. DELL'ART. 44, C.1. L.R. N. 24/2020 - FONDI PNRR - Intervento di Nuova Costruzione in Sopraelevazione di una porzione dell'edificio denominato padiglione C dell'Ospedale A. Segni, sito in via Colle dei Cappuccini s.n.c. Ozieri (SS), da destinare a Casa di Comunità n.01 HUB Distretto di Ozieri, in applicazione dell'art. 44, comma 1. legge Regione Sardegna di riforma sanitaria n. 24/2020 - Fondi PNNR </t>
  </si>
  <si>
    <t>J58I22000060006</t>
  </si>
  <si>
    <t>L92005870909202200016</t>
  </si>
  <si>
    <t>Fornitura in modalità service Kit Pap-test e Test HPV per attività screening W0105 - (ESCLUSO I COLORATORI RECENTE AGGIUDICAZIONE)</t>
  </si>
  <si>
    <t>SISTEMA PERCUTANEO INTERSPINOSO LOBSTER</t>
  </si>
  <si>
    <t>JHONSON DISPOSITIVI MEDICI PER NCH</t>
  </si>
  <si>
    <t>UBER ROSS DISPOSITIVI MEDICI PER NCH</t>
  </si>
  <si>
    <t>servizi architettura e ingegneria OSPEDALE DI COMUNITA' N. 04 DISTRETTO DI SASSARI, DISTRETTO DI OZIERI, PAD. B DELL'OSPEDALE A. SEGNI, VIA COLLE DEI CAPPUCCINI S.N.C. OZIERI (SS) - Intervento di Ristrutturazione Edilizia di una porzione dell'edificio denominato padiglione B dell'Ospedale A. Segni, sito in via Cole dei Cappuccini s.n.c. Ozieri (SS), da destinare a Ospedale di Comunità n.01 Distretto di Ozieri, in applicazione dell'art. 45, comma 1. legge Regione Sardegna di riforma sanitaria n. 24/2020 - Fondi PNNR</t>
  </si>
  <si>
    <t>J58I22000070006</t>
  </si>
  <si>
    <t>L92005870909202200024</t>
  </si>
  <si>
    <t>servizi architettura e ingegneria CASA DI COMUNITA' N. 03 SPOKE DISTRETTO DI SASSARI, EX CARCERE MANDAMENTALE DI PORTO TORRES, SITO IN LOC. ANDRIOLOU PORTO TORRES (SS) - Intervento di Ristrutturazione Edilizia dell'edificio denominato Ex Carcere Mandamentale di Porto Torres, sito in località Andrioulu Porto Torres (SS), da destinare a Casa di Comunità n.03 Spoke Distretto di Sassari, in applicazione dell'art. 44, comma 1. legge Regione Sardegna di riforma sanitaria n. 24/2020 - Fondi PNNR</t>
  </si>
  <si>
    <t>J28I22000170006</t>
  </si>
  <si>
    <t>L92005870909202200011</t>
  </si>
  <si>
    <t>servizi architettura e ingegneria Interventi di messa a norma antincendio nell’ex palazzo direzionale ASL (Palazzo Rosa) - 003</t>
  </si>
  <si>
    <t>B83D18000040006</t>
  </si>
  <si>
    <t>L92005870909201900013</t>
  </si>
  <si>
    <t>DETERGENTE LAVASTRUMENTI E LAVAPADELLE , NEUTRALIZZANTE E DISINCROSANTE - LUBRIFICANTE PER STRUMENTI ENDOSCOPICI</t>
  </si>
  <si>
    <t>39831600-2</t>
  </si>
  <si>
    <t>servizi architettura e ingegneria P.O. N.S. DI BONARIA SAN GAVINO MONREALE - Ampliamento in aderenza all'ex Diabetologia con accesso diretto mezzi soccorso, area Pre-Triage, attesa esito tampone, riqualificazione locali esistenti e installazione di montalettighe dedicato.</t>
  </si>
  <si>
    <t>B35F20002460002</t>
  </si>
  <si>
    <t>L92005870909202100027</t>
  </si>
  <si>
    <t>Sanificazione mezzi aziendali</t>
  </si>
  <si>
    <t>90921000-9</t>
  </si>
  <si>
    <t>servizi architettura e ingegneria OSPEDALE DI COMUNITA' N. 03 DISTRETTO DI SASSARI, COMPLESSO EX VILLAGGIO SAN CAMILLO, SITO SULLA S.P. N. 200 S.N.C. SASSARI (SS) - Intervento di Ristrutturazione Edilizia di una porzione dell'edificio principale del Complesso ex villaggio San Camillo di Sassari, sito sulla S.P. n. 200 s.n.c. Sassari (SS), da destinare a Ospedale di Comunità n.03 Distretto di Sassari, in applicazione dell'art. 45, comma 1. legge Regione Sardegna di riforma sanitaria n. 24/2020 - Fondi PNNR</t>
  </si>
  <si>
    <t>J88I22000460006</t>
  </si>
  <si>
    <t>L92005870909202200023</t>
  </si>
  <si>
    <t>TAPPETI ASSORBENTI PER BLOCCHI OPERATORI SO</t>
  </si>
  <si>
    <t>39531000-3</t>
  </si>
  <si>
    <t>33631600-8</t>
  </si>
  <si>
    <t>Pacemaker e defibrillatori non compresi in altre forniture (AO BROTZU, Consip, CAT)</t>
  </si>
  <si>
    <t>33182100-0</t>
  </si>
  <si>
    <t>Robotic Process Automation</t>
  </si>
  <si>
    <t>servizi architettura e ingegneria CASA DI COMUNITA' N. 01 HUB DISTRETTO DI ALGHERO, POLIAMBULATORIO DI VIA DEGLI ORTI 93 ALGHERO (SS) - Intervento di Ristrutturazione Edilizia dell'edificio sede del Poliambulatorio di via degli Orti, sito in via degli Orti 93 Alghero (SS), da destinare a Casa di Comunità n.01 HUB Distretto di Alghero, in applicazione dell'art. 44, comma 1. legge Regione Sardegna di riforma sanitaria n. 24/2020 - Fondi PNNR</t>
  </si>
  <si>
    <t>J18I22000170006</t>
  </si>
  <si>
    <t>L92005870909202200013</t>
  </si>
  <si>
    <t xml:space="preserve">servizi architettura e ingegneria OSPEDALE DI COMUNITA' P.O. S. BARBARA DI IGLESIAS - L'inservizi architettura e ingegneria tervento consiste nella ristrutturazione e messa a norma del piano primo del P.O. S. Barbara, consistente nel rifacimento degli impianti di climatizzazione, idrici, elettrici, fonia e dati, impianto gas medicali, impianto elevatore, nonchè di tutte le finiture edili quali pavimentazioni, ripristino intonaci, tinteggiature, controsoffitti e servizi igienici. </t>
  </si>
  <si>
    <t>B34E21015560006</t>
  </si>
  <si>
    <t>L92005870909202200073</t>
  </si>
  <si>
    <t>Stent vascolari Adesione CONSIP 2</t>
  </si>
  <si>
    <t>Contratti ponte forniture attive area laboratoristica coagulazione. Service di coagulometri portatili per terapia anticoagulante/TAO.</t>
  </si>
  <si>
    <t>SISTEMA PER DIAGNOSI MALATTIE AUTO IMMUNITA'-contratto ponte</t>
  </si>
  <si>
    <t>ALLERGOLOGIA- contratto ponte</t>
  </si>
  <si>
    <t>Progetto CDR-XDS</t>
  </si>
  <si>
    <t>Ing. Marco Galisai</t>
  </si>
  <si>
    <t>POR - FESR 2014-2020</t>
  </si>
  <si>
    <t>servizi architettura e ingegneria CASA DI COMUNITA' N. 01 HUB DISTRETTO DI SASSARI, EX INAM VIA TEMPIO 5 SASSARI - Intervento di Ristrutturazione Edilizia dell'edificio denominato Ex INAM, sito in via Tempio 5 Sassari, da destinare a Casa di Comunità n.01 HUB Distretto di Sassari, in applicazione dell'art. 44, comma 1. legge Regione Sardegna di riforma sanitaria n. 24/2020 - Fondi PNNR</t>
  </si>
  <si>
    <t>J88I22000450006</t>
  </si>
  <si>
    <t>L92005870909202200009</t>
  </si>
  <si>
    <t>servizi architettura e ingegneria ADEGUAMENTO SISMICO PO SAN FRANCESCO - NUORO - Affidamento delle verifiche di vulnerabilità sismica e conseguente affidamento dei lavori di adeguamento sismico di una porzione del Presidio Ospedaliero San Francesco di Nuoro</t>
  </si>
  <si>
    <t>B65F22000430006</t>
  </si>
  <si>
    <t>L92005870909202200052</t>
  </si>
  <si>
    <t>33692100-8</t>
  </si>
  <si>
    <t>servizi architettura e ingegneria OSPEDALE DI COMUNITA' N.02 DISTRETTO DI SASSARI, PADIGLIONE D DEL COMPLESSO EX OSPEDALI CONTI, SITO IN VIA GIAGU 7 SASSARI - Intervento di Ristrutturazione Edilizia e Restauro Conservativo del padiglione C del complesso denominato Ex Ospedale Conti, sito in via Giagu 7 Sassari, da destinare a Ospedale di Comunità n.02 Distretto di Sassari, in applicazione dell'art. 45, comma 1. legge Regione Sardegna di riforma sanitaria n. 24/2020 - Fondi PNNR</t>
  </si>
  <si>
    <t>J89J22002710006</t>
  </si>
  <si>
    <t>L92005870909202200022</t>
  </si>
  <si>
    <t>servizi architettura e ingegneria RISTRUTTURAZIONE EDILIZIA DEL COMPLESSO DENOMINATO EX OSPEDALE MANAI, SITO IN CORSO V. EMANUELE S.N.C. BONORVA (SS), DA DESTINARE A CASA DI COMUNITA' N. 02 SPOKE DISTRETTO DI ALGHERO, IN APPLICAZIONE DELL'ART. 44, C.1 L.R. N. 24/2020 - FONDI PNRR. - Intervento di Ristrutturazione Edilizia del complesso denominato Ex Ospedale MANAI, sito in Corso Vittorio Emanuele s.n.c. Bonorva (SS), da destinare a Casa di Comunità n.02 Spoke Distretto di Alghero, in applicazione dell'art. 44, comma 1. legge Regione Sardegna di riforma sanitaria n. 24/2020 - Fondi PNNR</t>
  </si>
  <si>
    <t>J28I22000180006</t>
  </si>
  <si>
    <t>L92005870909202200014</t>
  </si>
  <si>
    <t xml:space="preserve">Contratto ponte fornitura sistemi elastomerici (CND A05) (nelle more della pubblicazione della gara regionale già indetta con DET n. 4027 del13/07/2021) </t>
  </si>
  <si>
    <t>ARES; DVL:  FONDI RAS LISTE ATTESA</t>
  </si>
  <si>
    <t>TAC POLIAMBULATORIO EX-CONTI ASL SASSARI</t>
  </si>
  <si>
    <t>33115000-9</t>
  </si>
  <si>
    <t>POR-FESR 2014-2020: AMMODERNAMENTO E SUPERAMENTO OBSOLESCENZA TECNOLOGICA INFRASTRUTTURE  DATA CENTER (Server, Storage, sistemi di Backup, ecc..)</t>
  </si>
  <si>
    <t>Tania paderas</t>
  </si>
  <si>
    <t>48000000-8</t>
  </si>
  <si>
    <t>DVL (U.E..)</t>
  </si>
  <si>
    <t>AMMODERNAMENTO E SUPERAMENTO OBSOLESCENZA TECNOLOGICA DESKTOP (Postazioni di lavoro fisse)</t>
  </si>
  <si>
    <t>Tania Paderas</t>
  </si>
  <si>
    <t>TAC P.O. CIVILE ALGHERO</t>
  </si>
  <si>
    <t>B14E22000580006</t>
  </si>
  <si>
    <t>B14E22000580006
 valore stimato, apparecchiature 530000, lavori 55000  - PNRR
 FINANZIAMENTO LAVORI</t>
  </si>
  <si>
    <t>TAC  P.O. SAN FRANCESCO NUORO</t>
  </si>
  <si>
    <t>B64E22000740006</t>
  </si>
  <si>
    <t xml:space="preserve">B64E22000740006
 valore stimato, apparecchiature 530000, lavori 55000 - PNRR
 FINANZIAMENTO LAVORI  </t>
  </si>
  <si>
    <t>TAC  P.O. SAN CAMILLO SORGONO</t>
  </si>
  <si>
    <t>TAC P.O. SAN MARTINO ORISTANO</t>
  </si>
  <si>
    <t>B14E22000590006</t>
  </si>
  <si>
    <t xml:space="preserve">B14E22000590006
 valore stimato, apparecchiature 530000, lavori 55000 - PNRR
 FINANZIAMENTO LAVORI  </t>
  </si>
  <si>
    <t>TAC  P.O. DELOGU GHILARZA</t>
  </si>
  <si>
    <t>B24E22000180006</t>
  </si>
  <si>
    <t>B24E22000180006
 valore stimato, apparecchiature 530000, lavori 55000 - PNRR
 FINANZIAMENTO LAVORI</t>
  </si>
  <si>
    <t>TAC P.O. BINAGHI CAGLIARI</t>
  </si>
  <si>
    <t>B24E22000190006</t>
  </si>
  <si>
    <t xml:space="preserve">B24E22000190006
 valore stimato, apparecchiature 530000, lavori 55000 - PNRR
 FINANZIAMENTO LAVORI  </t>
  </si>
  <si>
    <t>TAC P.O. MARINO CAGLIARI</t>
  </si>
  <si>
    <t>B24E22000200006</t>
  </si>
  <si>
    <t>B24E22000200006
 valore stimato, apparecchiature 530000, lavori 55000  PNRR
 FINANZIAMENTO LAVORI</t>
  </si>
  <si>
    <t>Contratto ponte fornitura dispositivi e noleggi per pompe infusionali nelle more dell’attivazione dei nuovi contratti derivanti da aggiudicazione di gara regionale.</t>
  </si>
  <si>
    <t>33194110-0</t>
  </si>
  <si>
    <t xml:space="preserve">COPERTURE ASSICURATIVE DIVERSE DALLA RCTO . LOTTO DESERTO RC PATRIMONIALE </t>
  </si>
  <si>
    <t>665510000-8</t>
  </si>
  <si>
    <t>servizi architettura e ingegneria Ex Ospedale Psichiatrico di SASSARI - opere di ristrutturazione e restauro</t>
  </si>
  <si>
    <t>B87H19002020002</t>
  </si>
  <si>
    <t>L92005870909201900038</t>
  </si>
  <si>
    <t>DAVIDE ANGIUS</t>
  </si>
  <si>
    <t>TAC  P.O. GIOVANNI PAOLO II OLBIA</t>
  </si>
  <si>
    <t>B94E22000210006</t>
  </si>
  <si>
    <t>B94E22000210006
 valore stimato, apparecchiature 530000, lavori 77000  - PNRR
 FINANZIAMENTO LAVORI</t>
  </si>
  <si>
    <t>TAC P.O. SAN GIUSEPPE ISILI</t>
  </si>
  <si>
    <t>B44E22000250006</t>
  </si>
  <si>
    <t xml:space="preserve"> B44E22000250006
 valore stimato, apparecchiature 530000, lavori 77000 - PNRR
 FINANZIAMENTO LAVORI</t>
  </si>
  <si>
    <t>TAC P.O. SAN MARCELLINO MURAVERA</t>
  </si>
  <si>
    <t>B14E22000600006</t>
  </si>
  <si>
    <t xml:space="preserve">B14E22000600006
 valore stimato, apparecchiature 530000, lavori 82500-  PNRR
 FINANZIAMENTO LAVORI </t>
  </si>
  <si>
    <t>TAC P.O. A. SEGNI OZIERI</t>
  </si>
  <si>
    <t>B54E22000140006</t>
  </si>
  <si>
    <t xml:space="preserve">B54E22000140006
 valore stimato, apparecchiature 530000, lavori 88000) -  PNRR
 FINANZIAMENTO LAVORI </t>
  </si>
  <si>
    <t>servizi architettura e ingegneria CASA DI COMUNITA' N. 02 SPOKE DISTRETTO DI SASSARI, PAD. C DEL COMPLESSO EX OSPEDALE CONTI - Intervento di Ristrutturazione Edilizia e Restauro Conservativo del padiglione XX del complesso denominato Ex Ospedale Conti, sito in via Giagu 7 Sassari, da destinare a Casa di Comunità n.02 Spoke Distretto di Sassari, in applicazione dell'art. 44, comma 1. legge Regione Sardegna di riforma sanitaria n. 24/2020 - Fondi PNNR</t>
  </si>
  <si>
    <t>J89J22002700008</t>
  </si>
  <si>
    <t>L92005870909202200010</t>
  </si>
  <si>
    <t>ANGIOGRAFO CARDIOLOGICO P.O. NS DELLA MERCEDE LANUSEI</t>
  </si>
  <si>
    <t>B14E22000670006</t>
  </si>
  <si>
    <t>33111720-4</t>
  </si>
  <si>
    <t>B14E22000670006
 valore stimato, apparecchiature 608000, lavori 40000- PNRR
 FINANZIAMENTO LAVORI</t>
  </si>
  <si>
    <t>ANGIOGRAFO CARDIOLOGICO P.O. SS TRINITA' CAGLIARI</t>
  </si>
  <si>
    <t>B24E22000250006</t>
  </si>
  <si>
    <t>B24E22000250006
 valore stimato, apparecchiature 608000, lavori 40000 -PNRR
 FINANZIAMENTO LAVORI</t>
  </si>
  <si>
    <t>contratti ponte forniture suture e suturatrici nelle more dell'aggiudicazione CRC CAT Sardegna</t>
  </si>
  <si>
    <t>33182000-9</t>
  </si>
  <si>
    <t>AUGUMENTATION VERTEBRALE SPINE JACK</t>
  </si>
  <si>
    <t>AGHI fornitura, in modalità service e i più lotti, di aghi DA TERMOABLAZIONE CON RADIOFREQUEN ZA EPATICA CND Z12010901 E AGHI PER CRIOABLAZIONE (CND A019099)</t>
  </si>
  <si>
    <t>servizi architettura e ingegneria REALIZZAZIONE OSPEDALE DI COMUNITA' DI NUORO - RISTRUTTURAZIONE DEL PADIGLIONE C DEL P.O. CESARE ZONCHELLO PER REALIZZAZIONE OSPEDALE DI COMUNITA'</t>
  </si>
  <si>
    <t>B62C22000350008</t>
  </si>
  <si>
    <t>L92005870909202200050</t>
  </si>
  <si>
    <t xml:space="preserve">Antisettici e Disinfettanti contratto ponte </t>
  </si>
  <si>
    <t>Service Neuronavigatore</t>
  </si>
  <si>
    <t>Toner (consumabili per stampanti e fotocopiatori)</t>
  </si>
  <si>
    <t>ANGIOGRAFO ASL CAGLIARI RADIOLOGIA</t>
  </si>
  <si>
    <t>GIOVANNI SCARTEDDU</t>
  </si>
  <si>
    <t>RICHIESTI POR FESR 2021-2027 IN ATTESA DI APPROVAZIONE DALLA RAS - n.2 apparecchiature + 310000 € di lavori stimati, non inclusi nell'importo stimato per l'adesione su CONSIP 
Finananziamento in conto Capitale da rimodulare</t>
  </si>
  <si>
    <t>Concessione/ bar ASL ORISTANO</t>
  </si>
  <si>
    <t>55330000-2</t>
  </si>
  <si>
    <t>ANGIOGRAFO ASL CAGLIARI CARDIOLOGIA</t>
  </si>
  <si>
    <t>SERVIZIO TRASPORTO IN AMBULANZA INFRAOSPEDALIERO</t>
  </si>
  <si>
    <t>Veronica Nieddu</t>
  </si>
  <si>
    <t>85143000-3</t>
  </si>
  <si>
    <t>riguarda solo il P.O. SS.TRINITA' di Cagliari</t>
  </si>
  <si>
    <t>PROCEDURA APERTA PER L'AFFIDAMENTO DEI SERVIZI POSTALI E DEL SERVIZIO DI NOTIFICA ATTI GIUDIZIARI</t>
  </si>
  <si>
    <t>AGOSTINA SOTGIU MANCINI</t>
  </si>
  <si>
    <t>64110000-0</t>
  </si>
  <si>
    <t xml:space="preserve">RICHIESTI POR FESR 2021-2027 IN ATTESA DI APPROVAZIONE DALLA RAS </t>
  </si>
  <si>
    <t xml:space="preserve">Contratti ponte fornitura protesi oculistiche CND P03 in attesa gara regionale AOU CA </t>
  </si>
  <si>
    <t xml:space="preserve">Contratti ponte fornitura apparati tubolari in attesa gara procedura aperta </t>
  </si>
  <si>
    <t>Forniture attive area laboratoristica biologia molecolare. Service di sistemi analitici PCR Real Time GeneXpert. -contratto ponte</t>
  </si>
  <si>
    <t>CANCELLERIA ADESIONE CRC gara REGIONALE  - COMPRESE BATTERIE</t>
  </si>
  <si>
    <t>30199000-0</t>
  </si>
  <si>
    <t>239787</t>
  </si>
  <si>
    <t>CRC Sardegna</t>
  </si>
  <si>
    <t>MATERIALI DI GUARDAROBA, PULIZIA E CONVIVENZA (COMPRESO IPOCLORITO)</t>
  </si>
  <si>
    <t>39830000-9</t>
  </si>
  <si>
    <t>AMMODERNAMENTO E SUPERAMENTO OBSOLESCENZA TECNOLOGICA INFRASTRUTTURE DI RETE DATI (Apparati attivi di rete dati, ecc..)</t>
  </si>
  <si>
    <t>AMMODERNAMENTO E SUPERAMENTO OBSOLESCENZA TECNOLOGICA INFRASTRUTTURE  DATA CENTER (Server, Storage, sistemi di Backup, ecc..)</t>
  </si>
  <si>
    <t>AMMODERNAMENTO E SUPERAMENTO OBSOLESCENZA TECNOLOGICA INFRASTRUTTURE  SISTEMI DI WEB CONFERENCE ( Piattaforme di Web Conference, Dispositivi di Web Conference)</t>
  </si>
  <si>
    <t>Adesione gara regionale Centrale di Committenza Regionale CAT Sardegna Suture e suturatrici - gara 2</t>
  </si>
  <si>
    <t>Stent vascolari Intercenter – adesione triennale -</t>
  </si>
  <si>
    <t>TAC SIMULATORE RADIOTERAPIA P.O. SAN FRANCESCO NUORO</t>
  </si>
  <si>
    <t>LETTINI GINECOLOGICI</t>
  </si>
  <si>
    <t>33192100-3</t>
  </si>
  <si>
    <t>OCULISTICA  AMBULATORIALE</t>
  </si>
  <si>
    <t>DEFIBRILLATORI  ASPIRATORI E CARRELLI EMERGENZA</t>
  </si>
  <si>
    <t xml:space="preserve">B72C19000290002
B72C19000230002  </t>
  </si>
  <si>
    <t>MONITOR ED ELETTROCARDIOGRAFI</t>
  </si>
  <si>
    <t>B72C19000290002</t>
  </si>
  <si>
    <t>33123200-0
33195100-4</t>
  </si>
  <si>
    <t>RMN  P.O. NS DELLA MERCEDE LANUSEI</t>
  </si>
  <si>
    <t>B14E22000620006</t>
  </si>
  <si>
    <t>33113000-5</t>
  </si>
  <si>
    <t>B14E22000620006
 valore stimato, apparecchiature 914000, lavori 95000 - PNRR
 FINANZIAMENTO LAVORI</t>
  </si>
  <si>
    <t>RMN P.O. A. SEGNI OZIERI</t>
  </si>
  <si>
    <t>B94E22000220006</t>
  </si>
  <si>
    <t>B54E22000160006
 valore stimato, apparecchiature 914000, lavori 100000 - PNRR
 FINANZIAMENTO LAVORI</t>
  </si>
  <si>
    <t>RMN P.O. GIOVANNI PAOLO II OLBIA</t>
  </si>
  <si>
    <t>B94E22000350006</t>
  </si>
  <si>
    <t>B94E22000350006
 valore stimato, apparecchiature 914000, lavori 100000 - PNRR
 FINANZIAMENTO LAVORI</t>
  </si>
  <si>
    <t>RMN P.O. SAN FRANCESCO NUORO</t>
  </si>
  <si>
    <t>B64E22000750006</t>
  </si>
  <si>
    <t xml:space="preserve">B64E22000750006
 valore stimato, apparecchiature 914000, lavori 100000 - PNRR
 FINANZIAMENTO LAVORI </t>
  </si>
  <si>
    <t>RMN  P.O. SAN MARTINO ORISTANO</t>
  </si>
  <si>
    <t>B14E22000630006</t>
  </si>
  <si>
    <t>B14E22000630006
 valore stimato, apparecchiature 914000, lavori 100000 - PNRR
 FINANZIAMENTO LAVORI</t>
  </si>
  <si>
    <t>RMN  P.O. NS DI BONARIA SAN GAVINO</t>
  </si>
  <si>
    <t>B34E22000370006</t>
  </si>
  <si>
    <t>B34E22000370006
 valore stimato, apparecchiature 914000, lavori 100000 - PNRR
FINANZIAMENTO LAVORI</t>
  </si>
  <si>
    <t>RMN P.O. SIRAI CARBONIA</t>
  </si>
  <si>
    <t>B44E22000260006</t>
  </si>
  <si>
    <t>B44E22000260006
 valore stimato, apparecchiature 914000, lavori 100000 - PNRR
 FINANZIAMENTO LAVORI</t>
  </si>
  <si>
    <t>RMN P.O. BINAGHI CAGLIARI</t>
  </si>
  <si>
    <t>B24E22000210006</t>
  </si>
  <si>
    <t>B24E22000210006
 valore stimato, apparecchiature 914000, lavori 100000 - PNRR
  FINANZIAMENTO LAVORI</t>
  </si>
  <si>
    <t>RMN P.O. MARINO CAGLIARI</t>
  </si>
  <si>
    <t>B24E22000220006</t>
  </si>
  <si>
    <t>B24E22000220006
 valore stimato, apparecchiature 914000, lavori 100000 - PNRR
 FINANZIAMENTO LAVORI</t>
  </si>
  <si>
    <t>RMN P.O. SS TRINITA' CAGLIARI</t>
  </si>
  <si>
    <t>B24E22000230006</t>
  </si>
  <si>
    <t>B24E22000230006
 valore stimato, apparecchiature 914000, lavori 100000 - PNRR
FINANZIAMENTO LAVORI</t>
  </si>
  <si>
    <t xml:space="preserve">RMN P.O. MARINO ALGHERO </t>
  </si>
  <si>
    <t>B54E22000160006</t>
  </si>
  <si>
    <t>B14E22000610006
 valore stimato, apparecchiature 914000, lavori 150000 - PNRR
 FINANZIAMENTO LAVORI</t>
  </si>
  <si>
    <t>B94E22000220006
 valore stimato, apparecchiature 914000, lavori 150000 - PNRR
 FINANZIAMENTO LAVORI</t>
  </si>
  <si>
    <t>POR-FESR 2014-2020: TUTTE LE OTTO ASL  + ARES + AOU CA + AOU SS: Sistemi e Servizi UCC e VDCF-TLPS</t>
  </si>
  <si>
    <t>ABBATTIMENTO LISTE D'ATTESA</t>
  </si>
  <si>
    <t>ARES DVL: FONDI RAS LISTE ATTESA</t>
  </si>
  <si>
    <t>Progetto CO-CP</t>
  </si>
  <si>
    <t>PNRR TUTTE LE OTT ASL: M6.C1 – 1.2.2 Casa come primo luogo di cura: Centrali operative territoriali-Interconnessione aziendale</t>
  </si>
  <si>
    <t>D27H22000970006</t>
  </si>
  <si>
    <t>PNRR: COT - Interconnessione Aziendale</t>
  </si>
  <si>
    <t>RMN P.O. MICROCITEMICO CAO CAGLIARI</t>
  </si>
  <si>
    <t>B24E22000430006</t>
  </si>
  <si>
    <t>B24E22000430006
 valore stimato, apparecchiature 914000, lavori 244000 - PNRR
 FINANZIAMENTO LAVORI</t>
  </si>
  <si>
    <t>Conservazione Sostitutiva Digitale dei documenti informatici e servizi di Cloud Enabling -  DATI DI TIPO SANITARIO</t>
  </si>
  <si>
    <t>Fornitura di sistemi analitici per Varianti Emoglobiniche ed Emoglobina Glicata -contratto ponte</t>
  </si>
  <si>
    <t xml:space="preserve">Service Laboratori Ematologia-contratto ponte </t>
  </si>
  <si>
    <t>ANATOMIA PATOLOGICA: IMMUNOISTOCHIMICA, CITOLOGIA E ISTOLOGIA - contratto ponte</t>
  </si>
  <si>
    <t>Service Laboratori Coagulazione - contratto ponte</t>
  </si>
  <si>
    <t>ASILO NIDO AZIENDALE ASL NUORO</t>
  </si>
  <si>
    <t>Antonello Podda</t>
  </si>
  <si>
    <t>80110000-0</t>
  </si>
  <si>
    <t>Progetto Portale Servizi OnLine UCCP PDTA</t>
  </si>
  <si>
    <t>POR-FESR 2014-2020: TUTTE LE OTTO ASL  + ARES + AOU CA: Infrastruttura di rete</t>
  </si>
  <si>
    <t xml:space="preserve">PROSECUZIONE SERVIZI RISTORAZIONE </t>
  </si>
  <si>
    <t>15894220-9</t>
  </si>
  <si>
    <t>sistema informativo territoriale  -SIT (gis)</t>
  </si>
  <si>
    <t>LAMPADE SCIALITICHE</t>
  </si>
  <si>
    <t>B72C19000300002</t>
  </si>
  <si>
    <t>31524110-9</t>
  </si>
  <si>
    <t>RMN P.O. CTO IGLESIAS</t>
  </si>
  <si>
    <t>B34E22000380006</t>
  </si>
  <si>
    <t>B34E22000380006
 valore stimato, apparecchiature 914000, lavori 535000  PNRR
 FINANZIAMENTO LAVORI</t>
  </si>
  <si>
    <t>PROSECUZIONE SERVIZIO  PORTIERATO</t>
  </si>
  <si>
    <t>98341140-8</t>
  </si>
  <si>
    <t>DGAAL</t>
  </si>
  <si>
    <t>Nuovo Sistema Informativo Veterinario</t>
  </si>
  <si>
    <t>CASULA FRANCO MARIO</t>
  </si>
  <si>
    <t>TUTTE LE OTTO ASL + ARES: CABLAGGIO PASSIVO/ATTIVO RETE DATI/FONIA</t>
  </si>
  <si>
    <t>PNRR TUTTE LE OTT ASL: M6.C1 – 1.2.2 Casa come primo luogo di cura: Centrali operative territoriali-Device</t>
  </si>
  <si>
    <t>D77H22001020006</t>
  </si>
  <si>
    <t>PNRR: COT - Device</t>
  </si>
  <si>
    <t>RISONANZA MAGNETICA  ASL GALLURA P.O. TEMPIO</t>
  </si>
  <si>
    <t>MONITORAGGIO AMBIENTALE MICROBIOLOGICO</t>
  </si>
  <si>
    <t>Francesca Puggioni</t>
  </si>
  <si>
    <t>NESSUNA ATTIVITA' AVVIATA</t>
  </si>
  <si>
    <t>servizi di stampa, imbustamento e recapito delle comunicazioni relative allo screening oncologico</t>
  </si>
  <si>
    <t xml:space="preserve"> 64110000-0 (Servizi postali)
79810000-5 (Servizi di stampa)</t>
  </si>
  <si>
    <t>esercizio opzione di rinnovo triennale prevista in atti di gara (attuale contratto in scadenza a maggio 2022)</t>
  </si>
  <si>
    <t>POR-FESR 2014-2020: AOU CA + AOU SS: Software - Licenze d'Uso e Servizi Correlati</t>
  </si>
  <si>
    <t>PNRR ASL SULCIS: M6.C2 – 1.1.1. Ammodernamento del parco tecnologico e digitale ospedaliero (Digitalizzazione delle strutture ospedaliere (DEA Dipartimenti di Emergenza e Accettazione di Livello I e II))</t>
  </si>
  <si>
    <t>D47H22000840006</t>
  </si>
  <si>
    <t>PNRR Digitalizzazione DEA I e II Liv</t>
  </si>
  <si>
    <t>FORNITURA IN SERVICE PER SISTEMA COMPLETO PER ANALISI GENOMICHE CON TECNOLOGIA NGS AD ALTA PRODUTTIVITA' PER LONG READS</t>
  </si>
  <si>
    <t>Procedura Aperta per la fornitura di farmaci veterinari non esclusivi</t>
  </si>
  <si>
    <t>ECOTOMOGRAFI</t>
  </si>
  <si>
    <t>RICHIESTI POR FESR 2021-2027 IN ATTESA DI APPROVAZIONE DALLA RAS  e LR Fiinanziaria 2021 per urologia Nuoro</t>
  </si>
  <si>
    <t>SERVIZIO DI TESORERIA</t>
  </si>
  <si>
    <t>66600000-6</t>
  </si>
  <si>
    <t xml:space="preserve">SERVICE ELETTROFORESI </t>
  </si>
  <si>
    <t>Interventi di supporto alla persona e di promozione delle autonomie in contesto domiciliare e nelle semiresidenze psichiatriche.</t>
  </si>
  <si>
    <t>Franco Mario Casula</t>
  </si>
  <si>
    <t xml:space="preserve">85121270-6 </t>
  </si>
  <si>
    <t>Nel costo complessivo è prevista anche l’opzione di rinnovo per 12 mesi.</t>
  </si>
  <si>
    <t>ACCELERATORE LINEARE P.O. SAN FRANCESCO NUORO</t>
  </si>
  <si>
    <t>B64E22000760006</t>
  </si>
  <si>
    <t>33150000-6</t>
  </si>
  <si>
    <t>B64E22000760006
 valore stimato, apparecchiature 2000000, lavori 500000 - PNRR
FINANZIAMENTO LAVORI</t>
  </si>
  <si>
    <t xml:space="preserve">Stent Coronarici Adesione CONSIP 3 </t>
  </si>
  <si>
    <t>33184500-8</t>
  </si>
  <si>
    <t>226120</t>
  </si>
  <si>
    <t>Consip</t>
  </si>
  <si>
    <t>PNRR ASL MEDIO CAMPIDANO: M6.C2 – 1.1.1. Ammodernamento del parco tecnologico e digitale ospedaliero (Digitalizzazione delle strutture ospedaliere (DEA Dipartimenti di Emergenza e Accettazione di Livello I e II))</t>
  </si>
  <si>
    <t>D37H22001180006</t>
  </si>
  <si>
    <t>Service Biologia Molecolare - contratto ponte</t>
  </si>
  <si>
    <t>PNRR ASL GALLURA: M6.C2 – 1.1.1. Ammodernamento del parco tecnologico e digitale ospedaliero (Digitalizzazione delle strutture ospedaliere (DEA Dipartimenti di Emergenza e Accettazione di Livello I e II))</t>
  </si>
  <si>
    <t>D37H22001170006</t>
  </si>
  <si>
    <t>NOLEGGIO COLONNE ENDOSCOPIA AMBULATORIALE</t>
  </si>
  <si>
    <t xml:space="preserve">importo stimato per n.25 colonne / 48 mesi + 12 mesi opzionali - CONTO ESERCIZIO </t>
  </si>
  <si>
    <t xml:space="preserve">Free  Style </t>
  </si>
  <si>
    <t>fornitura di sistemi di mappaggio e navigazione cardiaca RINNOVO</t>
  </si>
  <si>
    <t>AQ Sanita Digitale servizi di supporto a progetti ict relativi al pnrr</t>
  </si>
  <si>
    <t>TUTTE LE OTTO ASL + ARES: CENTRALI TELEFONICHE + TELEFONIA FISSA VOIP + TELEFONIA MOBILE</t>
  </si>
  <si>
    <t>SERVIZI DI BROKERAGGIO ASSICURATIVO E RELATIVA CONSULENZA RIGUARDO ALLE COPERTURE AZIENDALI</t>
  </si>
  <si>
    <t>66519310-7</t>
  </si>
  <si>
    <t>PNRR ASL ORISTANO: M6.C2 – 1.1.1. Ammodernamento del parco tecnologico e digitale ospedaliero (Digitalizzazione delle strutture ospedaliere (DEA Dipartimenti di Emergenza e Accettazione di Livello I e II))</t>
  </si>
  <si>
    <t>D17H22001150006</t>
  </si>
  <si>
    <t xml:space="preserve">Adesione gara CRC fornitura di fili da sutura, suturatrici e altri prodotti </t>
  </si>
  <si>
    <t>SERVIZIO TRASPORTO IN AMBULANZA INTRAOSPEDALIERO</t>
  </si>
  <si>
    <t>è un servizio aggiuntivo e complementare in caso di necessità a quello diretto con mezzi di proprietà delle Aziende Sanitarie</t>
  </si>
  <si>
    <t>CENTRALI DI MONITORAGGIO</t>
  </si>
  <si>
    <t>38291000-1</t>
  </si>
  <si>
    <t>FORNITURA TRIENNALE DI REAGENTI E CONSUMABILI PER ANALISI ONCOLOGICHE CON TECNOLOGIA NGS IN BIOPSIA LIQUIDA.</t>
  </si>
  <si>
    <t>CND P09 -12-13 MEZZI DI OSTEOSINTESI CONTRATTO PONTE</t>
  </si>
  <si>
    <t>CND S  - recepimento gara in unione di acquisto regionale</t>
  </si>
  <si>
    <t xml:space="preserve">PROSECUZIONE SERVIZI DI PULIZIA E SERVIZI COMPLEMENTARI </t>
  </si>
  <si>
    <t>90910000-9</t>
  </si>
  <si>
    <t>Affidamento servizi di gestione delle comunità terapeutiche per pazienti psichiatrici SRPAE – SRP2 presso ex Fondazione San Giovanni Battista di Ploaghe</t>
  </si>
  <si>
    <t>La base d’asta è determinata dalle tariffe di cui alla D.G.R. n. 64/11 del 28.12.2018. Nel costo complessivo è prevista anche l’opzione di rinnovo per 12 mesi.</t>
  </si>
  <si>
    <t>ACQUISTO DI BENI AUSILI PER PROTESICA</t>
  </si>
  <si>
    <t>33196000-0</t>
  </si>
  <si>
    <t>Servizi di archiviazione cartelle cliniche cartacee ed altra documentazione sanitaria e amministrativa per la quale vige obbligo di conservazione, inclusa riproduzione e conservazione</t>
  </si>
  <si>
    <t>79995100-6 (Servizi di archiviazione)</t>
  </si>
  <si>
    <t>TUTTE LE OTTO ASL + ARES: SISTEMI MULTIFUNZIONE DI STAMPA (FOTOCOPIATORI, STAMPANTI, SCANNER)</t>
  </si>
  <si>
    <t>PNRR ASL CAGLIARI: M6.C2 – 1.1.1. Ammodernamento del parco tecnologico e digitale ospedaliero (Digitalizzazione delle strutture ospedaliere (DEA Dipartimenti di Emergenza e Accettazione di Livello I e II))</t>
  </si>
  <si>
    <t>D27H22000890006</t>
  </si>
  <si>
    <t>Fornitura guanti non chirurgici CND T01 - Gara in attesa convenzione CAT</t>
  </si>
  <si>
    <t>Trasporti di BENI SANITARI (ad esempio, campioni biologici, dispositivi sanitari, Antiblastici)</t>
  </si>
  <si>
    <t xml:space="preserve">Piana Angela Sergia </t>
  </si>
  <si>
    <t>60100000-9</t>
  </si>
  <si>
    <t>importo base d'asta pluriennale superiore al milione</t>
  </si>
  <si>
    <t>TAVOLI OPERATORI VARIE DISCIPLINE</t>
  </si>
  <si>
    <t>33192230-3</t>
  </si>
  <si>
    <t>RICHIESTI POR FESR 2021-2027 IN ATTESA DI APPROVAZIONE DALLA RAS - n.33 apparecchiature</t>
  </si>
  <si>
    <t>PNRR AZIENDA OSPEDALIERO DI CAGLIARI: M6.C2 – 1.1.1. Ammodernamento del parco tecnologico e digitale ospedaliero (Digitalizzazione delle strutture ospedaliere (DEA Dipartimenti di Emergenza e Accettazione di Livello I e II))</t>
  </si>
  <si>
    <t>D37H22001190006</t>
  </si>
  <si>
    <t>Fornitura di filtri per prelievo, raccordi, rampe, rubinetti, sistemi di ricostituzione farmaci e tappi</t>
  </si>
  <si>
    <t>Vending Machine</t>
  </si>
  <si>
    <t>42933300-8</t>
  </si>
  <si>
    <t>AREA DEL SIERO CHIMICA CLINICA - contratto ponte</t>
  </si>
  <si>
    <t xml:space="preserve">convenzione quadro noleggio auto </t>
  </si>
  <si>
    <t>Carlo  Spiga</t>
  </si>
  <si>
    <t>34110000-1</t>
  </si>
  <si>
    <t>PNRR ASL NUORO: M6.C2 – 1.1.1. Ammodernamento del parco tecnologico e digitale ospedaliero (Digitalizzazione delle strutture ospedaliere (DEA Dipartimenti di Emergenza e Accettazione di Livello I e II))</t>
  </si>
  <si>
    <t>D67H22001240006</t>
  </si>
  <si>
    <t>SILUS 3 - Nuovo Laboratory Information System (LIS)</t>
  </si>
  <si>
    <t>Procedura Aperta per la fornitura di farmaci non registrati in Italia, di provenienza estera - recepimento gara CRC</t>
  </si>
  <si>
    <t xml:space="preserve">COPERTURE ASSICURATIVE DI ATS SARDEGNA INCENDIO - FURTO, INFORTUNI MEDICI E ALTRE CATEGORIE, KASKO DIPENDENTI IN MISSIONE E RC AUTO/ARD/LM
</t>
  </si>
  <si>
    <t>66510000-8</t>
  </si>
  <si>
    <t>acquisizione di Soluzioni infusionali in adesione a iniziative assegnate ex DPCM ai Soggetti Aggregatori</t>
  </si>
  <si>
    <t xml:space="preserve">Fornitura dispositivi monouso taglienti CND V01  </t>
  </si>
  <si>
    <t>PNRR AZIENDA OSPEDALIERO DI SASSARI: M6.C2 – 1.1.1. Ammodernamento del parco tecnologico e digitale ospedaliero (Digitalizzazione delle strutture ospedaliere (DEA Dipartimenti di Emergenza e Accettazione di Livello I e II))</t>
  </si>
  <si>
    <t>D87H22001080006</t>
  </si>
  <si>
    <t>PNRR AZIENDA OSPEDALIERA "BROTZU": M6.C2 – 1.1.1. Ammodernamento del parco tecnologico e digitale ospedaliero (Digitalizzazione delle strutture ospedaliere (DEA Dipartimenti di Emergenza e Accettazione di Livello I e II))</t>
  </si>
  <si>
    <t>D27H22000900006</t>
  </si>
  <si>
    <t>HUB MAGAZZINI ECONOMALI</t>
  </si>
  <si>
    <t>GIAMPIERO TESTONI</t>
  </si>
  <si>
    <t>63110000-3</t>
  </si>
  <si>
    <t>SERVIZIO MEDICO GUARDIA ATTIVA PRONTO SOCCORSO</t>
  </si>
  <si>
    <t>Serra Antioca</t>
  </si>
  <si>
    <t>85111200-2</t>
  </si>
  <si>
    <t xml:space="preserve">Adesione gara CRC fornitura aghi e siringhe 2^ ed. </t>
  </si>
  <si>
    <t>Procedura negoziata  ex art 63, 2° comma lett.b) per la fornitura di farmaci veterinari esclusivi</t>
  </si>
  <si>
    <t>33180000-5</t>
  </si>
  <si>
    <t xml:space="preserve">Fornitura dispositivi medici CND T02 - T03 - Lotti deserti gara regionale </t>
  </si>
  <si>
    <t>19270000-9</t>
  </si>
  <si>
    <t>DISPOSITIVI PER NEUROCHIRURGIA NUORO</t>
  </si>
  <si>
    <t>Fornitura di materiale di consumo dedicato ai microinfusori di insulina  di proprietà dell’ATS e assegnati in dotazione ai pazienti diabetici - CND A010103/A030401/A080299/Z1204011501/Z1204021685 NO DM</t>
  </si>
  <si>
    <t>AFFIDAMENTO GESTIONE  RSA TORTOLI'</t>
  </si>
  <si>
    <t>COSTITUITO IL GRUPPO TECNICO PR0GETTAZIONE DETERMINA 4873 DEL 01/09/2021 -stima cooerente con la programmazione 2021 ATS</t>
  </si>
  <si>
    <t xml:space="preserve">Adesione gara CRC fornitura guanti chirurgici e non </t>
  </si>
  <si>
    <t>ADESIONE CONVENZIONE SERVIZIO VIGILANZA PORTIERATO</t>
  </si>
  <si>
    <t>service ventiloterapia</t>
  </si>
  <si>
    <t>Tania Ruiu</t>
  </si>
  <si>
    <t xml:space="preserve"> 85111700-7</t>
  </si>
  <si>
    <t>FORNITURA QUINQUENNALE, IN MODALITA' SERVICE E NON, DI SISTEMI DIAGNOSTICI PER TIPIZZAZIONE HLA.</t>
  </si>
  <si>
    <t>FORNITURA QUINQUENNALE IN SERVICE, DI UN SEQUENZIATORE NGS (SEQUENCING BY SYNTHESIS, SBS) E DI UN SISTEMA AUTOMATICO DI PREPARAZIONE DI LIBRERIE A IBRIDAZIONE E CATTURA</t>
  </si>
  <si>
    <t>Affidamento servizi di gestione delle comunità terapeutiche per pazienti psichiatrici SRPAE – SRP2 Dipartimento Salute Mentale Zona Nord – Centro – Sud</t>
  </si>
  <si>
    <t>Valutate le esigenze rappresentate dai Dipartimenti Salute Mentale si prevede che si debbano appaltare per ciascuna della aree (Nord, Centro e Sud) due moduli SRPAE – SRP2 da 8 posti cadauno più 3 per le urgenze. La base d’asta è determinata dalle tariffe di cui alla D.G.R. n. 64/11 del 28.12.2018. Nel costo complessivo è prevista anche l’opzione di rinnovo per 12 mesi.</t>
  </si>
  <si>
    <t>Affidamento servizi di gestione delle comunità terapeutiche per pazienti psichiatrici SRPAI– SRP1 Dipartimento Salute Mentale Zona Nord – Centro – Sud</t>
  </si>
  <si>
    <t>Valutate le esigenze rappresentate dai Dipartimenti Salute Mentale si prevede che si debbano appaltare per ciascuna della aree (Nord, Centro e Sud) due moduli SRPAI – SRP1 da 8 posti cadauno più 3 per le urgenze. La base d’asta è determinata dalle tariffe di cui alla D.G.R. n. 64/11 del 28.12.2018. Nel costo complessivo è prevista anche l’opzione di rinnovo per 12 mesi.</t>
  </si>
  <si>
    <t xml:space="preserve">GARA IN UNIONE  DI UNIONE DI ACQUISTO GRA Brotzu CND C - recepimento </t>
  </si>
  <si>
    <t>adesione convenzione centrale committenza servizio ritiro, trasporto e conferimento rifiiuti speciali sanitari, pericolosi e non pericolosi</t>
  </si>
  <si>
    <t>90524400-0 (Raccolta, trasporto e smaltimento di rifiuti ospedalieri)</t>
  </si>
  <si>
    <t>gara da riprogettare</t>
  </si>
  <si>
    <t>OSSIGENOTERAPIA DOMICILIARE</t>
  </si>
  <si>
    <t>85111700-7</t>
  </si>
  <si>
    <t>Servizio di supporto ai servizi assistenziali presso le strutture ospedaliere (ausiliariato)</t>
  </si>
  <si>
    <t>98390000-3</t>
  </si>
  <si>
    <t>Servizio di call center del CUP, servizi di front-office e back-office e servizio di centralino telefonico</t>
  </si>
  <si>
    <t>79511000-9 (Servizi di operatore telefonico)
75122000-7 (Servizi amministrativi in campo sanitario)</t>
  </si>
  <si>
    <t xml:space="preserve">Contratti ponte fornitura DPI in attesa gara procedura aperta </t>
  </si>
  <si>
    <t xml:space="preserve">Adesione gara regionale in Unione d’acquisto per la fornitura di dispositivi medici per urologia di cui alla CND U – Capofila AOU Sassari </t>
  </si>
  <si>
    <t>Fornitura trattamenti di  dialisi extracorporea non compresi in Consip, aghi fistola per emodialisi e cateteri venosi a breve e lungo termine per emodialisi</t>
  </si>
  <si>
    <t>33181000-2</t>
  </si>
  <si>
    <t xml:space="preserve">PROCEDURA APERTA FORNITURA DI DISPOSITIVI MEDICI CND C non ricompresi nella gara in unione di acquisto </t>
  </si>
  <si>
    <t xml:space="preserve">Fornitura di dispositivi medici - CND K </t>
  </si>
  <si>
    <t>Dispositivi di protezione individuale (DPI)</t>
  </si>
  <si>
    <t>ADESIONE CONVENZIONE SERVIZIO VIGILANZA - INTEGRAZIONE</t>
  </si>
  <si>
    <t>Recepimento gara CAT Sardegna vaccini altri</t>
  </si>
  <si>
    <t>33650000-1</t>
  </si>
  <si>
    <t>ADESIONE CONVENZIONE SERVIZIO PULIZIA AZIENDE SSR</t>
  </si>
  <si>
    <t>SERVIZIO DI ASSISTENZA DOMICILIARE INTEGRATA (A.D.I.)</t>
  </si>
  <si>
    <t>Arvai Maria Antonietta</t>
  </si>
  <si>
    <t>elenco degli interventi presenti nella prima annualità del precedente programma biennale ARES non riproposti e non avviati</t>
  </si>
  <si>
    <t>Codice Unico Intervento      CUI</t>
  </si>
  <si>
    <t>CUP</t>
  </si>
  <si>
    <t>DESCRIZIONE ACQUISTO</t>
  </si>
  <si>
    <t>IMPORTO INTERVENTO</t>
  </si>
  <si>
    <t>LIVELLO DI PRIORITA</t>
  </si>
  <si>
    <t>MOTIVO PER IL QUALE L'INTERVENTO NON E' RIPROPOSTO</t>
  </si>
  <si>
    <t>NON E' PRESENTE NESSUN INTERVENTO TRATTANDOSI DI PRIMA PROGRAMMAZIONE BIENNALE DI ACQUISTI DI BENI  E SERVIZI DELL' ARES SARDEGNA</t>
  </si>
  <si>
    <t>Validato dal Direttore SC LOGISTICA E VAL. PATRIMONIO</t>
  </si>
  <si>
    <t>30125100-2</t>
  </si>
  <si>
    <t> 33141121</t>
  </si>
  <si>
    <t>stima modificata rispetto alla programmazione ATS - sono stati inseriti opzione  incremento del 50%  per € 2.059.200,00 in caso di necessità delle forniture del servizio da parte di altre ASL -opzione proroga 6 mesi € 2.059.200,00 +incremento 1/5 d'obbligoe. 823.680,00</t>
  </si>
  <si>
    <t>l'importo coplessivo pari ad € 163.000.000,00 riguarda  la stima per tutte le aziende del SSR, inclusa opzione di estensione.</t>
  </si>
  <si>
    <t>delibera di autorizzazione a contrarre ferma al controllo atti in RAS. Gli importi previsti, per ogni ASL, includono opzione di estensione</t>
  </si>
  <si>
    <t>CRC SARDEGNA</t>
  </si>
  <si>
    <t>da valutare se già in corso gara regionale di sanificazione da parte di SC servizi non sanitari</t>
  </si>
  <si>
    <t xml:space="preserve">N. 7 AUTOVETTURE DIREZIONE GENERALE
N. 140 VETTURE UTILITARIE
N. 20 VEICOLI PER IL TRASORTO DI PERSONE
N. 26 VEICOLI TRASPORTO MERCI
N. 250 VETTURE UTILITARIE </t>
  </si>
  <si>
    <t>Ing. Giancarlo Conti</t>
  </si>
  <si>
    <t xml:space="preserve">ARES - AOUCA 410,000,00; POR - FESR 2014-2020 COVID </t>
  </si>
  <si>
    <t>ARES 25,959,00; AREUS 57,479,00; AOUCA 74,167,00;  AOUSS 187,270,00 POR - FESR 2014-2020 COVID</t>
  </si>
  <si>
    <t>Linea d'ntervento: Sistemi e Servizi UCC e VDCF-TLPS;       ARES 197,640,00; AOU CA 43,920,00;  AOU SS 109,800,00</t>
  </si>
  <si>
    <t>Linea d'ntervento: Infrastruttura di rete; AOU CA: 28,932,74 POR-FESR 2014-2020 COVID +</t>
  </si>
  <si>
    <t>ARES 56,000,00</t>
  </si>
  <si>
    <t>Linea d'ntervento:  Software - Licenze d'Uso e Servizi Correlati;  AOU CA 729,823,85;   AOU SS 1,175,514,17</t>
  </si>
  <si>
    <t>ARES 50,000,00</t>
  </si>
  <si>
    <t>PNRR Digitalizzazione DEA I e II Liv; AOU CA 1,588,164,52</t>
  </si>
  <si>
    <t xml:space="preserve"> PNRR Digitalizzazione DEA I e II Liv, ;  AOU SS 2,087,301,94 </t>
  </si>
  <si>
    <t>PNRR Digitalizzazione DEA I e II Liv; AOB/ARNAS: 2,118,716,19</t>
  </si>
  <si>
    <t>Gara regionale endoscopia (lotti deserti)</t>
  </si>
  <si>
    <t xml:space="preserve">Fabiola Murgia </t>
  </si>
  <si>
    <t>ECOGRAFO UROLOGIA ASL NUORO</t>
  </si>
  <si>
    <t>MARIA TERESA PONTI</t>
  </si>
  <si>
    <t>B69J21035890002</t>
  </si>
  <si>
    <t>Fondi Regionali
assegnati con la L.R. 22 novembre 2021,</t>
  </si>
  <si>
    <t>Affidamenti ponte per garantire la continuità dei servizi di call center del CUP, dei servizi di front-office e back-office e del servizio di centralino telefonico</t>
  </si>
  <si>
    <t>provvedimenti ponte per garantire la continuità dei servizi fino al nuovo affidamento quinquennale</t>
  </si>
  <si>
    <t>Allegato II - SCHEDA C: PROGRAMMA BIENNALE DEGLI ACQUISTI DI BENI E SERVIZI 2022/2023 DELL'AMMINISTRAZIONE ARES SARDEGNA</t>
  </si>
  <si>
    <t>CONSULENZA PER SERVIZI TECNICI  SPECIALISTICI CONNESSI ALLE INSTALLAZIONI DI GRANDI DIAGNOSTICHE RADIOLOGICHE</t>
  </si>
  <si>
    <t xml:space="preserve"> COSTI SOLO PER ARES</t>
  </si>
  <si>
    <t>DECONTAMINAZIONE SALE OPERATORIE ED ALTRI AMBULATORI</t>
  </si>
  <si>
    <t>90722200-6</t>
  </si>
  <si>
    <t>PROROGHE SERVIZIO ADI -ESERCIZIO 2022</t>
  </si>
  <si>
    <t> 33141121-4 33141120-7</t>
  </si>
  <si>
    <t xml:space="preserve">RICHIESTI POR FESR 2021-2027 IN ATTESA DI APPROVAZIONE DALLA RAS  
</t>
  </si>
  <si>
    <t xml:space="preserve">RICHIESTI POR FESR 2021-2027 IN ATTESA DI APPROVAZIONE DALLA RAS 
</t>
  </si>
  <si>
    <t>SISTEMI DIGITALI DIRETTI POLIFUNZIONALI (PENSILI, TAVOLO,TELERADIOGRAFO)</t>
  </si>
  <si>
    <t>DGR 48/19 IN RIMODULAZIONE +DL34 2020</t>
  </si>
  <si>
    <t>IMPOSSIBILE LA RIPARTIZIONE PREVENTIVA PERCHE' LA GARA E' EFFETTUATA PER LOTTI FUNZIONALI E NON TERRITORIALI</t>
  </si>
  <si>
    <t>Cyber Security Sicurezza Informatica Perimetrale, Applicativa, Comportamentale - Tutte le Aziende Sanitarie</t>
  </si>
  <si>
    <t>Servizio previsto inizialmente per tutte le ASL  ma allo stato attuale il servizio derivante da convenzione CAT risulta attivato in quasi tutte le ASL tranne  Sassari e Oristano( peraltro l'avvio del servizio, anche per queste due ASL , è imminente con ogni probabilità verrà attivato nel mese di giugno.)</t>
  </si>
  <si>
    <t>In Considerazione della situazione organizzativa della SC si ritiene di non procedere con la presente gara</t>
  </si>
  <si>
    <t>Servizi di Sviluppo e Specialistici  a supporto dell’attivazione ARES - AQ CONSIP SPC L4</t>
  </si>
  <si>
    <t>PARTE DELL'INTERVENTO E' FINANZIATA CON CAPITALE PRIVATO CONSISTENETE NELLE RETTE UTENTI (750 MILA EURO)</t>
  </si>
  <si>
    <t>FONTE DI FINANZIAMENTO (ES. DVL[destinazione vincolata per legge] ; stanziamenti di bilancio)</t>
  </si>
  <si>
    <t>Aliquota IVA</t>
  </si>
  <si>
    <t>Importo lordo totale intervento</t>
  </si>
  <si>
    <t>ANNUALITA' NELLA QUALE SI PREVEDE DI DARE AVVIO ALLA PROCEDURA (2023 O 2024)</t>
  </si>
  <si>
    <t>spostato al 2023 in quanto coperti da precedente contratto per tutto il 2022</t>
  </si>
  <si>
    <t>Procedura  spostata al 2023- progetto tecnico in fase di validazione da parte del Dip. Farmaco</t>
  </si>
  <si>
    <t>Procedura da eliminire in quanto non più necessaria: dispositivi inseriti in altra gara.</t>
  </si>
  <si>
    <t>Procedura da eliminire in quanto non più necessaria, d.m. non richiesti nel 2022.</t>
  </si>
  <si>
    <t>Procedura spostata al 2023- progetto tecnico non ancora pervenuto</t>
  </si>
  <si>
    <t>Procedura da spostaral 2023- coperti per il 2022</t>
  </si>
  <si>
    <t>Procedura spostata al 2023 in attesa del parere sull'infungibilità</t>
  </si>
  <si>
    <t>Procedura da eliminare: nessuna richiesta pervenuta nell'anno corrente.</t>
  </si>
  <si>
    <t>Procedura spostata al 2023- progetto tecnico non ancora definito</t>
  </si>
  <si>
    <t xml:space="preserve">PROGETTO TECNICNO NON ANCORA PERVENUTO. SPOSTATA AL 2023
</t>
  </si>
  <si>
    <t>intervento non più neessario perché attiene prevalentemente al noleggio apparecchiatura, non di competenza della Struttura</t>
  </si>
  <si>
    <t>in attesa nomina GTP DAPARTE DELLE ASL. SPOSTATA AL 2023</t>
  </si>
  <si>
    <t>CARTELLINE PORTA CD PER RADIOLOGIA - SCHEDE SISPAC- STAMPATI - DVD</t>
  </si>
  <si>
    <t xml:space="preserve">SPSTATA AL 2023 CON INSERIMENTO DVD E  - IMPORTO  +  200.000,00
</t>
  </si>
  <si>
    <t>Procedura  spostata al 2023- progetto tecnico non ancora pervenuto</t>
  </si>
  <si>
    <t>intervento da inserire in altro intervento (  Gara Service Biologia Molecolare)</t>
  </si>
  <si>
    <t>procedura spostata al 2023  in attesa del parere sull'infungibilità</t>
  </si>
  <si>
    <t>Procedura spostata al 2023- coperti per il 2022</t>
  </si>
  <si>
    <t xml:space="preserve">PROGETTO TECNICNO NON ANCORA PERVENUTO. SPOSTATA AL 2023 IN QUANTO I CONTRATTI PRECEDENTI PRESENTANO ANCORA CAPIENZA
</t>
  </si>
  <si>
    <t>SPOSTATA AL 2023 IN QUANTO I CONTATTI PRECEDENTI PRESENTANO ANCORA CAPIENZA</t>
  </si>
  <si>
    <t>Ad oggi in fase di verifica tecnica la documentaz. Nuova gara regionale. Alcune ASL hanno provveduto da se a soddisfare il fabbisogno. Non risultano altre necessità nelle more dell’aggiudicazione. INTERVENTO NON Più NECESSARIO - ELIMINATO</t>
  </si>
  <si>
    <t>procedura da spostare alla prossima programmazione in attesa del parere sull'infungibilità</t>
  </si>
  <si>
    <t xml:space="preserve">
in attesanomina GTP da parte delle ASL spostata al 2023</t>
  </si>
  <si>
    <t xml:space="preserve">SPOSTATA AL 2023 IN QUANTO NON è PERVENUTO ANCORA IL PROGETTO TECNICO
</t>
  </si>
  <si>
    <t xml:space="preserve">spostata al 2023 alla luce dei fabbisogni ricompresi nlla nuova gara pulizie e delle effettive esigenze </t>
  </si>
  <si>
    <t>fornitura di aghi fistola, nelle more della gara regionale  -contratto ponte nelle more della gara regionale</t>
  </si>
  <si>
    <t>INTERVENTO DA RIPETERE PER IL 2023</t>
  </si>
  <si>
    <t xml:space="preserve">Contratto ponte fornitura noleggio reni per emodailisi domiciliare e relativo materiale di consumo in attesa gara regionale </t>
  </si>
  <si>
    <t>Fornitura, su più lotti e in modalità service, di sistemi analitici per lo screening delle droghe d’abuso per il Laboratorio di Tossicologia dell’ASSL Cagliari. -contratto ponte - gara in corso</t>
  </si>
  <si>
    <t>Fornitura  Metodiche Manuali - contratto ponte nelle more esecuzione nuovo contratto</t>
  </si>
  <si>
    <t>INTERVENTO DA RIPROPORRE NELLA PROGRAMMAZIONE 2023-2024</t>
  </si>
  <si>
    <t>DISPOSITIVI CONSUMABILI MONOUSO SPECIFICI PER INFUSORI PORTATILI CRONO PER TERAPIA FERROCHELANTE</t>
  </si>
  <si>
    <t>DISPOSITIVI PER ACCESSO VASCOLARE (utilizzati esclusivamente per emodialisi), MEDICAZIONI, ACCESSORI  EMODIALISI procedura ponte</t>
  </si>
  <si>
    <t xml:space="preserve">CANCELLERIA ADESIONE CRC gara REGIONALE  - COMPRESE BATTERIE SOLO per ARES SARDeGNA </t>
  </si>
  <si>
    <t xml:space="preserve">Stima costi ARES  € 73.693,00
ADESIONE CAT REGIONALE DA PARTE DI CIASCUNASL PER IL RESTANTE- </t>
  </si>
  <si>
    <t>Fornitura di dispositivi medici: sistemi di drenaggio chirurgico; sacche e sistemi di raccolta liquidi, sacche e contenitori per nutrizione ed infusione, contenitori per organi,dispositivi per somministrazione prelievo e raccolta - CNC A06-08-09-99    OPZIONE PROROGA</t>
  </si>
  <si>
    <t>Contratti ponte fornitura sistemi di prelievo sottovuoto in attesa gara procedura aperta (COMPRESO Lotto 1 che scade nel 2023)</t>
  </si>
  <si>
    <t>Contratto ponte fornitura dispositivi monouso taglienti CND V01  nelle more gara regionale</t>
  </si>
  <si>
    <t>Contratti ponte fornitura aghi e siringhe in attesa gara CAT  e in particolare aghi per biopsia non previsti nelle gare CAT 1^ e 2^ Ed.</t>
  </si>
  <si>
    <t>Contratti ponte ausili funzione respiratoria nelle more nuova gara service ventiloterapia</t>
  </si>
  <si>
    <t>N.B. SULLA BASE DELLA SITUAZIONE AL 10/10/2022 SI POTREBBE DIFFERIRE LA SCADENZA PREVISTA PER IL 31/12/2022 PER I LOTTI I CUI CONTRATTI SONO PIUTTOSTO CAPIENTI</t>
  </si>
  <si>
    <t xml:space="preserve">Contratti ponte fornitura full service sistemi analitici per esecuzione esame in emogas </t>
  </si>
  <si>
    <t>STIMA DEI COSTI DELL'ACQUISTO
PRIMO ANNO (2023)</t>
  </si>
  <si>
    <t xml:space="preserve">STIMA DEI COSTI DELL'ACQUISTO
SECONDO ANNO (2024) </t>
  </si>
  <si>
    <t>Stima costi ARES 2022 € 1342,55. i fabbisogni totali SONO SOTTO € 40.000, 00. ELIMINATO IN QUANTO   LE MACCHINE  MACERATRICI NON SONO PRESENTI IN TUTTE LE AA.SS.LL -INTERVENTO A LIVELLO ASL</t>
  </si>
  <si>
    <t>SPOSTATA AL 2023 IN QUANTO IN ATTSA DELLA NOMINA DEL GTP su indicazione di ciascuna ASL</t>
  </si>
  <si>
    <t>EMERGENZA COVID 19 -  Fornitura di materiale di consumo per apparecchiature AIRVO2 già in uso presso i PP.OO. AA.SS.LL. della  Sardegna</t>
  </si>
  <si>
    <t xml:space="preserve">CARTA TERMICA PER APPARECCHIATURE ELETTROMEDICALI </t>
  </si>
  <si>
    <t>22990000-6</t>
  </si>
  <si>
    <t>Stent Coronarici Adesione CONSIP 3 – lotti 1 e 4</t>
  </si>
  <si>
    <t>NUOVO INSERIMENTO. Gli attuali contratti scadono a dicembre 2023. Importo determinato sulla base del precedente atto di affidamento (det. 6424/2021).</t>
  </si>
  <si>
    <t>progetto tecnico in fase di revisione da parte dei tecnici. Da rivedere sia durata che importi. eliminata e reinserita nella nuova programmazione 2023- 2024 come intervento sotto il milione</t>
  </si>
  <si>
    <t>In attesa di determinazioni del CAT in merito all’assorbimento del ns. 3199 pazienti . INTERVENTO NON Più NECESSARIO</t>
  </si>
  <si>
    <t>SPOSTATO AL 2023</t>
  </si>
  <si>
    <t>SPSTATA AL 2023 IN QUANTO IN ATTSA DELLA NOMINA DEL GTP su indicazione di ciascuna ASL</t>
  </si>
  <si>
    <t>SPOSTATA AL 2023 IN QUANTO IN ATTESA DELLA NOMINA DEL GTP su indicazione di ciascuna ASL</t>
  </si>
  <si>
    <t>gara postataal 2023 GTP DA RINOMINARE a cura delle ASL</t>
  </si>
  <si>
    <t>Fornitura finanziata  in parte con il nuovo accordo quadro CRC Sardegna (opzione consumabili) - spostata al 2023</t>
  </si>
  <si>
    <t>GARA CRC IN ESPLETAMENTO - spostata al 2023</t>
  </si>
  <si>
    <t>GTP DA RICONFERMARE A CURA DELLE ASL A SEGUITO RIFORMA. SPOSTATA AL 2023</t>
  </si>
  <si>
    <t>gara spostata al 2023 GTP DA RINOMINARE a cura delle ASL</t>
  </si>
  <si>
    <t xml:space="preserve">in attesa nominativi per costituzione G TP da parte delle ASL spostata al 2023 </t>
  </si>
  <si>
    <t>Immunoematologia per i Laboratori di Analisi Di ARES Sardegna-contratto ponte</t>
  </si>
  <si>
    <t xml:space="preserve">D.M. per stomia contratto ponte nelle more della attivazione dei nuovi contratti derivanti dall'aggiudicazione della nuova gara regionale </t>
  </si>
  <si>
    <r>
      <t xml:space="preserve">Fornitura di dispositivi medici per apparato respiratorio ed anestesia - CND R - </t>
    </r>
    <r>
      <rPr>
        <u/>
        <sz val="10"/>
        <rFont val="Calibri"/>
        <family val="2"/>
        <charset val="1"/>
      </rPr>
      <t>Contratti ponte</t>
    </r>
  </si>
  <si>
    <t>Fornitura in service di sistemi diagnostici integrati (apparecchiature, reagenti, prodotti consumabili, assistenza tecnica "full risk" e addestramento del personale) per le attività di screening del cervicocarcinoma e per le attività ambulatoriali delle AA.SS.LL. della Sardegna. LOTTI DESERTI</t>
  </si>
  <si>
    <t>La spesa pro quota non è al momento determinabile</t>
  </si>
  <si>
    <t>acquisizione di specialità medicinali in adesione a iniziative assegnate ex DPCM ai Soggetti Aggregatori -  Medicinali 16</t>
  </si>
  <si>
    <t xml:space="preserve">acquisizione di specialità medicinali in adesione a iniziative assegnate ex DPCM ai Soggetti Aggregatori -  Medicinali 17 </t>
  </si>
  <si>
    <t xml:space="preserve"> Gara nche andrà a sostituire la ex gara medcinali 5. L'importo è stato calcolato sulla base dei consumi del 2021 maggiorato del 30% in vista dell'inserimento nella nuvoa gara di numerosi farmaci innovativi (da inetrlocuzioni informali con la CRC)</t>
  </si>
  <si>
    <t xml:space="preserve">acquisizione di specialità medicinali in adesione a iniziative assegnate ex DPCM ai Soggetti Aggregatori -  Medicinali 18 </t>
  </si>
  <si>
    <t xml:space="preserve"> Gara nche andrà a sostituire la ex gara medcinali 9. L'importo è stato calcolato sulla base dei consumi del 2021 maggiorato del 30% in vista dell'eventuale inserimento nella nuova gara di altri farmaci  </t>
  </si>
  <si>
    <t>Fornitura di sistemi completi per emodialisi e trattamenti di dialisi peritoneale in modalità service -contratto ponte nelle more attivazione adesione Consip</t>
  </si>
  <si>
    <t>MICROBIOLOGIA : service contratto ponte nelle more esecuzione nuova gara</t>
  </si>
  <si>
    <t>Fornitura, in modalità service, di sistemi diagnostici immunogenetica SC Genetica Medica</t>
  </si>
  <si>
    <t>AREA DEL SIERO CHIMICA CLINICA - contratto ponte ASL Nuoro nelle more esceuzione GARA AREA SIERO</t>
  </si>
  <si>
    <t>EMOGASANALISI</t>
  </si>
  <si>
    <t>FORNITURA QUINQUENNALE IN SERVICE, DI UN SISTEMA AUTOMATICO DI PREPARAZIONE DI LIBRERIE A IBRIDAZIONE E CATTURA</t>
  </si>
  <si>
    <t>CELL ANALYSIS SISTEM</t>
  </si>
  <si>
    <t>verrà inserito nei LEA nel 2024</t>
  </si>
  <si>
    <t>Fornitura di dispositivi medici per chirurgia miniinvasiva ed elettrochirurgia - CND K OPZIONE PROROGA</t>
  </si>
  <si>
    <t>Adesione gare regionali Centrale di Committenza Regionale CAT Sardegna “Procedura aperta per la fornitura di clip e altri DM da sutura destinati alle Aziende Sanitarie della Regione Sardegna” e “Procedura aperta per la fornitura di suturatrici meccaniche e suture destinate alle Aziende Sanitarie della Regione Sardegna”.</t>
  </si>
  <si>
    <t>NUOVO INSERIMENTO</t>
  </si>
  <si>
    <t>Adesione nuova gara stent vascolari AO ARNAS Brotzu</t>
  </si>
  <si>
    <t>Gara in Unione d’acquisto Capofila AO Brotzu</t>
  </si>
  <si>
    <t xml:space="preserve">NUOVO INSERIMENTO. Gli attuali contratti scadono a gennaio 2023. </t>
  </si>
  <si>
    <t>Adesione nuovi AA.QQ. Pacemaker e Defibrillatori CRT</t>
  </si>
  <si>
    <t>NUOVO INSERIMENTO. Gli attuali contratti CRT scadono a luglio/agosto 2023. Importo determinato con la somma dei due precedenti recepimenti CRT (lotti 1 e 4 + lotti 2 e 3)</t>
  </si>
  <si>
    <t>Adesione nuovi AA.QQ. Pacemaker e Defibrillatori</t>
  </si>
  <si>
    <t>NUOVO INSERIMENTO. Gli attuali contratti PM e DEFIB. Scadono ad aprile 2023. Importo determinato sulla base del precedente atto di affidamento (senza i lotti 6/7/8).</t>
  </si>
  <si>
    <t>INTERVENTO DA RIPETERE PER IL 2023-2024</t>
  </si>
  <si>
    <t>Nuovi importi. Sentito G. Moro tramite P. Costa 03/11/22</t>
  </si>
  <si>
    <t>GIAN NICOLA LADU</t>
  </si>
  <si>
    <t>ALESSANDRO SCHIANO</t>
  </si>
  <si>
    <t>GIAN DOMENICO PADRE</t>
  </si>
  <si>
    <t>LUCIANO SECHI</t>
  </si>
  <si>
    <t xml:space="preserve">TONINO CASADA </t>
  </si>
  <si>
    <t>RENATO FELE</t>
  </si>
  <si>
    <t>VANNI FARA</t>
  </si>
  <si>
    <t>03990570925+N162B162:AA162</t>
  </si>
  <si>
    <t xml:space="preserve">DANIELE SABA </t>
  </si>
  <si>
    <t xml:space="preserve">DANIELA SETTEMBRINO </t>
  </si>
  <si>
    <t xml:space="preserve">SALVATORE FIORI </t>
  </si>
  <si>
    <t xml:space="preserve">FRANCO SCIORTINO </t>
  </si>
  <si>
    <t>ALESSANDRO CURRELI</t>
  </si>
  <si>
    <t>STEFANO SCARP A</t>
  </si>
  <si>
    <t xml:space="preserve">TRASFERITO ALL'AOU </t>
  </si>
  <si>
    <t xml:space="preserve">RINO BOSINCO </t>
  </si>
  <si>
    <t xml:space="preserve">STEFANO SCARPA </t>
  </si>
  <si>
    <t>DANIELE SERRA</t>
  </si>
  <si>
    <t>TAVOLO TELECOMANDATO PER ESAMI DI REPARTO - PO SAN FRANCESCO NUORO</t>
  </si>
  <si>
    <t xml:space="preserve">B64E22000770006
valore stimato, apparecchiature 247700, lavori 17000 - PNRR
FINANZIAMENTO LAVORI </t>
  </si>
  <si>
    <t>TAVOLO TELECOMANDATO PER ESAMI DI REPARTO - POLIAMBULATORIO SANLURI</t>
  </si>
  <si>
    <t xml:space="preserve">B34E22000390006
valore stimato, apparecchiature 247700, lavori 17000 - PNRR
FINANZIAMENTO LAVORI </t>
  </si>
  <si>
    <t>TAVOLO TELECOMANDATO PER ESAMI DI REPARTO - PO SIRAI CARBONIA</t>
  </si>
  <si>
    <t xml:space="preserve">B44E22000280006 
valore stimato, apparecchiature 247700, lavori 17000 - PNRR
FINANZIAMENTO LAVORI </t>
  </si>
  <si>
    <t>SISTEMA POLIFUNZIONALE PO CIVILE ALGHERO</t>
  </si>
  <si>
    <t>B84E22000390006</t>
  </si>
  <si>
    <t xml:space="preserve">B84E22000390006
valore stimato, apparecchiature 305000, lavori 25000 - PNRR
FINANZIAMENTO LAVORI </t>
  </si>
  <si>
    <t>SISTEMA POLIFUNZIONALE PO NS DELLA MERCEDE LANUSEI</t>
  </si>
  <si>
    <t>B14E22000640006</t>
  </si>
  <si>
    <t xml:space="preserve">B14E22000640006
valore stimato, apparecchiature 305000, lavori 25000 - PNRR
FINANZIAMENTO LAVORI </t>
  </si>
  <si>
    <t>SISTEMA POLIFUNZIONALE PO SAN MARTINO ORISTANO</t>
  </si>
  <si>
    <t>B14E22000650006</t>
  </si>
  <si>
    <t xml:space="preserve">B14E22000650006
valore stimato, apparecchiature 305000, lavori 25000 - PNRR
FINANZIAMENTO LAVORI </t>
  </si>
  <si>
    <t>SISTEMA POLIFUNZIONALE PO NS BONARIA SAN GAVINO</t>
  </si>
  <si>
    <t>B34E22000400006</t>
  </si>
  <si>
    <t xml:space="preserve">B34E22000400006
valore stimato, apparecchiature 305000, lavori 25000 - PNRR
FINANZIAMENTO LAVORI </t>
  </si>
  <si>
    <t>SISTEMA POLIFUNZIONALE PO SIRAI CARBONIA</t>
  </si>
  <si>
    <t>B44E22000290006</t>
  </si>
  <si>
    <t xml:space="preserve">B44E22000290006
valore stimato, apparecchiature 305000, lavori 25000 - PNRR
FINANZIAMENTO LAVORI </t>
  </si>
  <si>
    <t>SISTEMA POLIFUNZIONALE PO SS TRINITA' CAGLIARI</t>
  </si>
  <si>
    <t>B24E22000240006</t>
  </si>
  <si>
    <t xml:space="preserve">B24E22000240006
valore stimato, apparecchiature 305000, lavori 35000 - PNRR
FINANZIAMENTO LAVORI </t>
  </si>
  <si>
    <t>SISTEMA POLIFUNZIONALE PO SAN MARCELLINO MURAVERA</t>
  </si>
  <si>
    <t>B14E22000660006</t>
  </si>
  <si>
    <t xml:space="preserve">B14E22000660006
valore stimato, apparecchiature 305000, lavori 35000 - PNRR
FINANZIAMENTO LAVORI </t>
  </si>
  <si>
    <t xml:space="preserve">SATURIMETRI </t>
  </si>
  <si>
    <t>CARLA MELONI</t>
  </si>
  <si>
    <t>B72C19000230002
B72C19000250002</t>
  </si>
  <si>
    <t>33120000-7</t>
  </si>
  <si>
    <t>LETTINI ELETTRICI</t>
  </si>
  <si>
    <t>MARTINA BALLOCCU</t>
  </si>
  <si>
    <t>DAE</t>
  </si>
  <si>
    <t>STIMOLATORI MAGNATECI TRANSCRANICI</t>
  </si>
  <si>
    <t>MARCO SPSISSU</t>
  </si>
  <si>
    <t>ATTREZZATURE OCULISTICA PO TEMPIO</t>
  </si>
  <si>
    <t xml:space="preserve">PRESIDI MEDICI E TECNOLOGICI PER LA PREVENZIONE DELLA ALOPECIA </t>
  </si>
  <si>
    <t>LAURA MONNI</t>
  </si>
  <si>
    <t>B79J21036880002</t>
  </si>
  <si>
    <t>33166000-1</t>
  </si>
  <si>
    <t>RIABILITAZIONE PAVIMENTO PELVICO</t>
  </si>
  <si>
    <t>B72C19000230002</t>
  </si>
  <si>
    <t>33155000-1</t>
  </si>
  <si>
    <t xml:space="preserve">NOLEGGIO LETTO FLUIDIZZATO </t>
  </si>
  <si>
    <t>33192150-8</t>
  </si>
  <si>
    <t>BILANCIO. Riavvio nuovo contratto per scadenza precedente</t>
  </si>
  <si>
    <t>COLONNA LANUSEI</t>
  </si>
  <si>
    <t>DGR 48/19 NP 67</t>
  </si>
  <si>
    <t>MICROSCOPIO NEUROCHIRURGIA</t>
  </si>
  <si>
    <t>DA DEFINIRE</t>
  </si>
  <si>
    <t xml:space="preserve">RICHIESTI POR FESR 2021-2027 IN ATTESA DI APPROVAZIONE DALLA RAS - n.5 apparecchiature
</t>
  </si>
  <si>
    <t>DAVUDE ANGIUS</t>
  </si>
  <si>
    <t>RIGA  317 scheda B</t>
  </si>
  <si>
    <t>Acquisto non  confermato da Direzione ASL Cagliari</t>
  </si>
  <si>
    <t>RIGA  336 scheda B</t>
  </si>
  <si>
    <t>Acquisto non confrmato  per modfica e rideterminazione fabbiosgni</t>
  </si>
  <si>
    <t>F03990570925202200212</t>
  </si>
  <si>
    <t>F03990570925202200196</t>
  </si>
  <si>
    <t>F03990570925202200192</t>
  </si>
  <si>
    <t xml:space="preserve">ADESIONE CAT REGIONALE DA PARTE DI CIASCUNA ASL - </t>
  </si>
  <si>
    <t xml:space="preserve">F03990570925202200141 </t>
  </si>
  <si>
    <t xml:space="preserve">F03990570925202200149 </t>
  </si>
  <si>
    <t>F03990570925202200169</t>
  </si>
  <si>
    <t>siamo ben coperti con i contratti derivanti da aggiudicazioni gara regionale Brotzu e CONSIP. Richieste sporadiche di qualche devices fuori da questi contratti possono essere – come accaduto già nel corrente anno – con affidamenti in ASL. C’era lo studio fatto sul TYRX (involucro antibatterico riassorbibile per la prevenzione delle infezioni CIED) che però Tassessement aveva valutato per quantitativi davvero bassi i cui corrispondenti valori possono essere gestiti in ASL. DA NON RIPROPORRE</t>
  </si>
  <si>
    <t>F03990570925202200175</t>
  </si>
  <si>
    <t>F03990570925202200233</t>
  </si>
  <si>
    <t xml:space="preserve">F03990570925202200151 </t>
  </si>
  <si>
    <t>nessuna richiesta pervenuta nel corso dell'anno 2022 - intervento non più necesario</t>
  </si>
  <si>
    <t xml:space="preserve">F03990570925202200105 </t>
  </si>
  <si>
    <t xml:space="preserve">F03990570925202200106 </t>
  </si>
  <si>
    <t xml:space="preserve">F03990570925202200119 </t>
  </si>
  <si>
    <t xml:space="preserve">F03990570925202200121 </t>
  </si>
  <si>
    <t xml:space="preserve">F03990570925202200122 </t>
  </si>
  <si>
    <t xml:space="preserve">F03990570925202200138 </t>
  </si>
  <si>
    <t>S.C.ACQUISTI SERVIZI SANITARI</t>
  </si>
  <si>
    <t>ACQUISTO  ARREDI PER  UFFICIO TRAMITE ACCORDO QUADRO</t>
  </si>
  <si>
    <t>Antonio Sale</t>
  </si>
  <si>
    <t>Costantino Saccheddu</t>
  </si>
  <si>
    <t>HUB DISTRIBUZIONE BENI ECONOMALI IN TUTTA LA SARDEGNA</t>
  </si>
  <si>
    <t>CONCESSIONE SERVIZI COMMERCIALI PRESSO OSPEDALE SAN FRANCESCO DI NUORO</t>
  </si>
  <si>
    <t>CONCESSIONE</t>
  </si>
  <si>
    <t>NON CI SARANNO SPESE MA INTROITI</t>
  </si>
  <si>
    <t>CANONE DA PRIVATI</t>
  </si>
  <si>
    <t>ACCORDO QUADRO PER ACQUISTO ARREDI SANITARI</t>
  </si>
  <si>
    <t>Eliminato perché la pratica verrà gestita in convenzione solo a conclusione della fase di "accreditamento" gestita dalla Regione</t>
  </si>
  <si>
    <t>Cattura e trasporto cani e primo soccorso veterinario cani e gatti</t>
  </si>
  <si>
    <t>85200000-1</t>
  </si>
  <si>
    <t>in corso di costituzione GTP - Spostato dalla Programmazione 2022/2023 con modifica degli importi</t>
  </si>
  <si>
    <t xml:space="preserve">HF DISPOSITIVI MEDICI PER NCH  </t>
  </si>
  <si>
    <t>Catetere venoso centrale picc 2</t>
  </si>
  <si>
    <t>Eliminato perché inserito in altra gara</t>
  </si>
  <si>
    <t>CATETERE PICC NAVIGAZIONE MAGNETICA E ECG</t>
  </si>
  <si>
    <r>
      <t xml:space="preserve"> I contratti scadono a giugno 2023. S</t>
    </r>
    <r>
      <rPr>
        <b/>
        <sz val="10"/>
        <rFont val="Calibri"/>
        <family val="2"/>
        <charset val="1"/>
      </rPr>
      <t>postaTO al  2023.</t>
    </r>
    <r>
      <rPr>
        <sz val="10"/>
        <rFont val="Calibri"/>
        <family val="2"/>
        <charset val="1"/>
      </rPr>
      <t xml:space="preserve"> Già in corso la raccolta dei fabbisogni da inviare alla CRC</t>
    </r>
  </si>
  <si>
    <r>
      <rPr>
        <b/>
        <sz val="10"/>
        <rFont val="Calibri"/>
        <family val="2"/>
        <charset val="1"/>
      </rPr>
      <t>FINANZIAMENTO TRASFERITO</t>
    </r>
    <r>
      <rPr>
        <sz val="10"/>
        <rFont val="Calibri"/>
        <family val="2"/>
        <charset val="1"/>
      </rPr>
      <t xml:space="preserve">
</t>
    </r>
    <r>
      <rPr>
        <b/>
        <sz val="10"/>
        <rFont val="Calibri"/>
        <family val="2"/>
        <charset val="1"/>
      </rPr>
      <t xml:space="preserve">AOU SASSARI
</t>
    </r>
  </si>
  <si>
    <r>
      <t xml:space="preserve">Scaduti i contratti di precedente adesione a giugno e già rimodulati ad agosto. Richiesto e ancora non pervenuto riscontro dei nuovi fabbisogni da parte del Dip. Farmaco. </t>
    </r>
    <r>
      <rPr>
        <b/>
        <sz val="10"/>
        <rFont val="Calibri"/>
        <family val="2"/>
        <charset val="1"/>
      </rPr>
      <t xml:space="preserve"> SPOSTATA AL 2023</t>
    </r>
  </si>
  <si>
    <r>
      <t xml:space="preserve">Risultano aggiudicate due gare di suture del CAT. Risulta invece in programmazione le altre due gare per le clip e altri DM per suture e per la gara  suturatrici. Ancora in attesa di studio ed analisi da parte del Dip. Del Farmaco. </t>
    </r>
    <r>
      <rPr>
        <b/>
        <sz val="10"/>
        <rFont val="Calibri"/>
        <family val="2"/>
        <charset val="1"/>
      </rPr>
      <t>SPOSTATA AL 2023</t>
    </r>
  </si>
  <si>
    <r>
      <t xml:space="preserve">In attesa della ricognizione (e anagrafica) da parte del dip. Farmaco. </t>
    </r>
    <r>
      <rPr>
        <b/>
        <sz val="10"/>
        <rFont val="Calibri"/>
        <family val="2"/>
        <charset val="1"/>
      </rPr>
      <t>SPOSTATA AL 2023</t>
    </r>
    <r>
      <rPr>
        <sz val="10"/>
        <rFont val="Calibri"/>
        <family val="2"/>
        <charset val="1"/>
      </rPr>
      <t xml:space="preserve"> </t>
    </r>
  </si>
  <si>
    <r>
      <t xml:space="preserve"> I contratti scadono a giugno 2023.  Già in corso la raccolta dei fabbisogni da inviare alla CRC.</t>
    </r>
    <r>
      <rPr>
        <b/>
        <sz val="10"/>
        <rFont val="Calibri"/>
        <family val="2"/>
        <charset val="1"/>
      </rPr>
      <t>SPOSTATA AL 2023</t>
    </r>
  </si>
  <si>
    <t>il parco macchine è superiore alla previsione iniziale (donazioni etc.). Le apparecchiature resteranno in uso presso le UU.OO. di Anestesia - ARES  € 32.000,00</t>
  </si>
  <si>
    <r>
      <t xml:space="preserve">RICHIESTI POR FESR 2021-2027 IN ATTESA DI APPROVAZIONE DALLA RAS </t>
    </r>
    <r>
      <rPr>
        <b/>
        <sz val="10"/>
        <rFont val="Calibri"/>
        <family val="2"/>
      </rPr>
      <t>+ DGR 35/38</t>
    </r>
  </si>
  <si>
    <r>
      <t xml:space="preserve">GARA NON ANCORA BANDITA DALLA CRC; </t>
    </r>
    <r>
      <rPr>
        <b/>
        <sz val="10"/>
        <rFont val="Calibri"/>
        <family val="2"/>
        <charset val="1"/>
      </rPr>
      <t>SPOSTATA AL 2023</t>
    </r>
  </si>
  <si>
    <r>
      <rPr>
        <b/>
        <sz val="11"/>
        <rFont val="Calibri"/>
        <family val="2"/>
      </rPr>
      <t xml:space="preserve">LA PROCEDURA è STATA SUDDIVISA IN 2 INTERVENTI 1) </t>
    </r>
    <r>
      <rPr>
        <sz val="11"/>
        <rFont val="Calibri"/>
        <family val="2"/>
        <charset val="1"/>
      </rPr>
      <t xml:space="preserve"> SEQUENZIATORE NGS (SEQUENCING BY SYNTHESIS, SBS) NOVASEQ (infungibile) d a indire 2022   </t>
    </r>
    <r>
      <rPr>
        <b/>
        <sz val="11"/>
        <rFont val="Calibri"/>
        <family val="2"/>
      </rPr>
      <t xml:space="preserve">   2)  </t>
    </r>
    <r>
      <rPr>
        <sz val="11"/>
        <rFont val="Calibri"/>
        <family val="2"/>
        <charset val="1"/>
      </rPr>
      <t>SISTEMA AUTOMATICO DI PREPARAZIONE DI LIBRERIE A IBRIDAZIONE E CATTURA DA INDIRE NEL 2023</t>
    </r>
  </si>
  <si>
    <r>
      <t xml:space="preserve">IMPOSSIBILE LA RIPARTIZIONE PREVENTIVA PERCHE' LA GARA E' EFFETTUATA PER LOTTI FUNZIONALI E NON TERRITORIALI. </t>
    </r>
    <r>
      <rPr>
        <b/>
        <sz val="10"/>
        <rFont val="Calibri"/>
        <family val="2"/>
        <charset val="1"/>
      </rPr>
      <t>IN ATTESA NOMINA DEL GTP  E- FORSE PROVVEDERA' LA CRC - spostata al 2023 per precauzione</t>
    </r>
  </si>
  <si>
    <t>Allegato II - SCHEDA A : PROGRAMMA BIENNALE DEGLI ACQUISTI DI BENI E SERVIZI 2023/2024</t>
  </si>
  <si>
    <t>Primo anno (2023)</t>
  </si>
  <si>
    <t>Secondo anno (2024)</t>
  </si>
  <si>
    <t>Caricamento dati anagrafi tecnologiche</t>
  </si>
</sst>
</file>

<file path=xl/styles.xml><?xml version="1.0" encoding="utf-8"?>
<styleSheet xmlns="http://schemas.openxmlformats.org/spreadsheetml/2006/main">
  <numFmts count="17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&quot;€ &quot;* #,##0.00_-;&quot;-€ &quot;* #,##0.00_-;_-&quot;€ &quot;* \-??_-;_-@_-"/>
    <numFmt numFmtId="167" formatCode="&quot;€ &quot;#,##0.00"/>
    <numFmt numFmtId="168" formatCode="#,##0.00&quot; €&quot;"/>
    <numFmt numFmtId="169" formatCode="_-[$€-410]\ * #,##0.00_-;\-[$€-410]\ * #,##0.00_-;_-[$€-410]\ * \-??_-;_-@_-"/>
    <numFmt numFmtId="170" formatCode="_-\€* #,##0.00_-;&quot;-€&quot;* #,##0.00_-;_-\€* \-??_-;_-@_-"/>
    <numFmt numFmtId="171" formatCode="_-* #,##0.00_-;\-* #,##0.00_-;_-* \-??_-;_-@_-"/>
    <numFmt numFmtId="172" formatCode="&quot;€ &quot;#,##0.00;&quot;-€ &quot;#,##0.00"/>
    <numFmt numFmtId="173" formatCode="0_ ;\-0\ "/>
    <numFmt numFmtId="174" formatCode="&quot;€ &quot;#,##0.00;[Red]&quot;-€ &quot;#,##0.00"/>
    <numFmt numFmtId="175" formatCode="[$€-2]\ #,##0.00;[Red]\-[$€-2]\ #,##0.00"/>
    <numFmt numFmtId="176" formatCode="_-* #,##0.00&quot; €&quot;_-;\-* #,##0.00&quot; €&quot;_-;_-* \-??&quot; €&quot;_-;_-@_-"/>
    <numFmt numFmtId="177" formatCode="&quot;€&quot;\ #,##0.00"/>
    <numFmt numFmtId="178" formatCode="[$€-410]\ #,##0.00;[Red]\-[$€-410]\ #,##0.00"/>
    <numFmt numFmtId="179" formatCode="_-* #,##0.00\ [$€-410]_-;\-* #,##0.00\ [$€-410]_-;_-* \-??\ [$€-410]_-;_-@_-"/>
    <numFmt numFmtId="180" formatCode="_-* #,##0.00\ _€_-;\-* #,##0.00\ _€_-;_-* \-??\ _€_-;_-@_-"/>
  </numFmts>
  <fonts count="45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sz val="12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0"/>
      <color rgb="FFFF0000"/>
      <name val="Calibri"/>
      <family val="2"/>
      <charset val="1"/>
    </font>
    <font>
      <b/>
      <sz val="10"/>
      <name val="Calibri"/>
      <family val="2"/>
      <charset val="1"/>
    </font>
    <font>
      <sz val="10"/>
      <name val="Calibri"/>
      <family val="2"/>
      <charset val="1"/>
    </font>
    <font>
      <sz val="14"/>
      <color rgb="FF806000"/>
      <name val="Tahoma"/>
      <family val="2"/>
      <charset val="1"/>
    </font>
    <font>
      <u/>
      <sz val="10"/>
      <name val="Calibri"/>
      <family val="2"/>
      <charset val="1"/>
    </font>
    <font>
      <sz val="9"/>
      <name val="Calibri"/>
      <family val="2"/>
      <charset val="1"/>
    </font>
    <font>
      <sz val="11"/>
      <name val="Arial"/>
      <family val="2"/>
      <charset val="1"/>
    </font>
    <font>
      <b/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</font>
    <font>
      <sz val="10"/>
      <color rgb="FFFF0000"/>
      <name val="Calibri"/>
      <family val="2"/>
      <charset val="1"/>
    </font>
    <font>
      <sz val="10"/>
      <name val="Calibri"/>
      <family val="2"/>
      <scheme val="minor"/>
    </font>
    <font>
      <sz val="10"/>
      <color rgb="FFFF0000"/>
      <name val="Calibri"/>
      <family val="2"/>
      <charset val="1"/>
      <scheme val="minor"/>
    </font>
    <font>
      <sz val="10"/>
      <name val="Calibri"/>
      <family val="2"/>
      <charset val="1"/>
      <scheme val="minor"/>
    </font>
    <font>
      <sz val="10"/>
      <color rgb="FFFF000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rgb="FF806000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Calibri"/>
      <family val="2"/>
      <charset val="1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</font>
    <font>
      <sz val="8"/>
      <color rgb="FFFF0000"/>
      <name val="Tahoma"/>
      <family val="2"/>
      <charset val="1"/>
    </font>
    <font>
      <strike/>
      <sz val="11"/>
      <name val="Calibri"/>
      <family val="2"/>
      <charset val="1"/>
    </font>
    <font>
      <sz val="8"/>
      <color rgb="FFFF0000"/>
      <name val="Calibri"/>
      <family val="2"/>
      <charset val="1"/>
    </font>
    <font>
      <sz val="8"/>
      <color theme="1"/>
      <name val="Calibri"/>
      <family val="2"/>
    </font>
    <font>
      <sz val="9"/>
      <color rgb="FFFF0000"/>
      <name val="Tahoma"/>
      <family val="2"/>
      <charset val="1"/>
    </font>
    <font>
      <strike/>
      <sz val="10"/>
      <name val="Calibri Light"/>
      <family val="2"/>
    </font>
    <font>
      <sz val="9"/>
      <name val="Tahoma"/>
      <family val="2"/>
      <charset val="1"/>
    </font>
    <font>
      <b/>
      <sz val="8"/>
      <name val="Calibri"/>
      <family val="2"/>
    </font>
    <font>
      <sz val="8"/>
      <name val="Tahoma"/>
      <family val="2"/>
      <charset val="1"/>
    </font>
    <font>
      <b/>
      <sz val="11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rgb="FFC0C0C0"/>
        <bgColor rgb="FFB4C7DC"/>
      </patternFill>
    </fill>
    <fill>
      <patternFill patternType="solid">
        <fgColor rgb="FFFFFFFF"/>
        <bgColor rgb="FFFFF5CE"/>
      </patternFill>
    </fill>
    <fill>
      <patternFill patternType="solid">
        <fgColor rgb="FFE0C2CD"/>
        <bgColor rgb="FFC0C0C0"/>
      </patternFill>
    </fill>
    <fill>
      <patternFill patternType="solid">
        <fgColor theme="0"/>
        <bgColor rgb="FFFFF5C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6E905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D8CE"/>
      </patternFill>
    </fill>
    <fill>
      <patternFill patternType="solid">
        <fgColor theme="0"/>
        <bgColor rgb="FFFFD7D7"/>
      </patternFill>
    </fill>
    <fill>
      <patternFill patternType="solid">
        <fgColor theme="0"/>
        <bgColor rgb="FFE0C2CD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D4EA6B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FF5CE"/>
      </patternFill>
    </fill>
    <fill>
      <patternFill patternType="solid">
        <fgColor rgb="FFFFFFFF"/>
        <bgColor rgb="FFFFFFCC"/>
      </patternFill>
    </fill>
    <fill>
      <patternFill patternType="solid">
        <fgColor rgb="FFB4C7DC"/>
        <bgColor rgb="FFC0C0C0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00800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5">
    <xf numFmtId="0" fontId="0" fillId="0" borderId="0"/>
    <xf numFmtId="171" fontId="19" fillId="0" borderId="0" applyBorder="0" applyProtection="0"/>
    <xf numFmtId="166" fontId="19" fillId="0" borderId="0" applyBorder="0" applyProtection="0"/>
    <xf numFmtId="166" fontId="19" fillId="0" borderId="0" applyBorder="0" applyProtection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" fillId="0" borderId="0"/>
    <xf numFmtId="0" fontId="29" fillId="0" borderId="0"/>
    <xf numFmtId="0" fontId="30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30" fillId="0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80" fontId="19" fillId="0" borderId="0" applyBorder="0" applyProtection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19" fillId="0" borderId="0"/>
    <xf numFmtId="176" fontId="19" fillId="0" borderId="0" applyBorder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66">
    <xf numFmtId="0" fontId="0" fillId="0" borderId="0" xfId="0"/>
    <xf numFmtId="0" fontId="19" fillId="0" borderId="0" xfId="6"/>
    <xf numFmtId="0" fontId="5" fillId="0" borderId="0" xfId="6" applyFont="1" applyAlignment="1">
      <alignment horizontal="center"/>
    </xf>
    <xf numFmtId="0" fontId="0" fillId="0" borderId="0" xfId="6" applyFont="1" applyAlignment="1"/>
    <xf numFmtId="0" fontId="5" fillId="0" borderId="1" xfId="6" applyFont="1" applyBorder="1" applyAlignment="1">
      <alignment horizontal="center" vertical="center"/>
    </xf>
    <xf numFmtId="167" fontId="7" fillId="0" borderId="1" xfId="2" applyNumberFormat="1" applyFont="1" applyBorder="1" applyAlignment="1" applyProtection="1">
      <alignment horizontal="left" vertical="center"/>
    </xf>
    <xf numFmtId="167" fontId="0" fillId="0" borderId="0" xfId="6" applyNumberFormat="1" applyFont="1" applyBorder="1" applyAlignment="1"/>
    <xf numFmtId="169" fontId="19" fillId="0" borderId="0" xfId="6" applyNumberFormat="1"/>
    <xf numFmtId="0" fontId="0" fillId="0" borderId="0" xfId="0" applyBorder="1"/>
    <xf numFmtId="0" fontId="8" fillId="0" borderId="1" xfId="6" applyFont="1" applyBorder="1" applyAlignment="1">
      <alignment horizontal="center"/>
    </xf>
    <xf numFmtId="166" fontId="0" fillId="0" borderId="0" xfId="3" applyFont="1" applyBorder="1" applyAlignment="1" applyProtection="1"/>
    <xf numFmtId="167" fontId="19" fillId="0" borderId="0" xfId="6" applyNumberFormat="1"/>
    <xf numFmtId="168" fontId="0" fillId="0" borderId="0" xfId="0" applyNumberFormat="1" applyBorder="1"/>
    <xf numFmtId="0" fontId="9" fillId="0" borderId="1" xfId="6" applyFont="1" applyBorder="1" applyAlignment="1">
      <alignment horizontal="center"/>
    </xf>
    <xf numFmtId="0" fontId="10" fillId="0" borderId="1" xfId="6" applyFont="1" applyBorder="1" applyAlignment="1">
      <alignment wrapText="1"/>
    </xf>
    <xf numFmtId="0" fontId="6" fillId="0" borderId="0" xfId="6" applyFont="1"/>
    <xf numFmtId="0" fontId="10" fillId="0" borderId="2" xfId="6" applyFont="1" applyBorder="1" applyAlignment="1">
      <alignment wrapText="1"/>
    </xf>
    <xf numFmtId="0" fontId="0" fillId="0" borderId="0" xfId="0" applyAlignment="1">
      <alignment wrapText="1"/>
    </xf>
    <xf numFmtId="0" fontId="7" fillId="3" borderId="0" xfId="0" applyFont="1" applyFill="1"/>
    <xf numFmtId="0" fontId="0" fillId="3" borderId="0" xfId="0" applyFill="1"/>
    <xf numFmtId="0" fontId="0" fillId="4" borderId="0" xfId="0" applyFill="1"/>
    <xf numFmtId="0" fontId="14" fillId="3" borderId="0" xfId="0" applyFont="1" applyFill="1" applyBorder="1"/>
    <xf numFmtId="0" fontId="0" fillId="0" borderId="0" xfId="0" applyAlignment="1">
      <alignment horizontal="center" vertical="center" wrapText="1"/>
    </xf>
    <xf numFmtId="167" fontId="0" fillId="0" borderId="0" xfId="0" applyNumberFormat="1"/>
    <xf numFmtId="0" fontId="7" fillId="0" borderId="0" xfId="0" applyFont="1" applyAlignment="1">
      <alignment vertical="center"/>
    </xf>
    <xf numFmtId="0" fontId="7" fillId="0" borderId="0" xfId="8" applyFont="1" applyAlignment="1">
      <alignment horizontal="center" vertical="center"/>
    </xf>
    <xf numFmtId="0" fontId="7" fillId="0" borderId="0" xfId="8" applyFont="1" applyAlignment="1">
      <alignment vertical="center"/>
    </xf>
    <xf numFmtId="0" fontId="7" fillId="0" borderId="0" xfId="8" applyFont="1" applyAlignment="1">
      <alignment horizontal="left" vertical="center"/>
    </xf>
    <xf numFmtId="0" fontId="17" fillId="0" borderId="0" xfId="0" applyFont="1" applyAlignment="1">
      <alignment vertical="center"/>
    </xf>
    <xf numFmtId="0" fontId="18" fillId="2" borderId="1" xfId="4" applyFont="1" applyFill="1" applyBorder="1" applyAlignment="1">
      <alignment horizontal="center" vertical="center" wrapText="1"/>
    </xf>
    <xf numFmtId="49" fontId="7" fillId="0" borderId="0" xfId="8" applyNumberFormat="1" applyFont="1" applyBorder="1" applyAlignment="1">
      <alignment horizontal="center" vertical="center" wrapText="1"/>
    </xf>
    <xf numFmtId="0" fontId="7" fillId="0" borderId="0" xfId="8" applyFont="1" applyBorder="1" applyAlignment="1">
      <alignment vertical="center"/>
    </xf>
    <xf numFmtId="0" fontId="7" fillId="0" borderId="0" xfId="8" applyFont="1" applyBorder="1" applyAlignment="1">
      <alignment horizontal="left" vertical="center" wrapText="1"/>
    </xf>
    <xf numFmtId="168" fontId="7" fillId="0" borderId="0" xfId="8" applyNumberFormat="1" applyFont="1" applyBorder="1" applyAlignment="1">
      <alignment vertical="center"/>
    </xf>
    <xf numFmtId="0" fontId="7" fillId="0" borderId="0" xfId="8" applyFont="1" applyBorder="1" applyAlignment="1">
      <alignment horizontal="center" vertical="center" wrapText="1"/>
    </xf>
    <xf numFmtId="0" fontId="7" fillId="0" borderId="0" xfId="8" applyFont="1" applyBorder="1" applyAlignment="1">
      <alignment vertical="center" wrapText="1"/>
    </xf>
    <xf numFmtId="0" fontId="0" fillId="0" borderId="0" xfId="0" applyAlignment="1">
      <alignment vertical="center"/>
    </xf>
    <xf numFmtId="0" fontId="10" fillId="0" borderId="1" xfId="6" applyFont="1" applyBorder="1" applyAlignment="1">
      <alignment vertical="center" wrapText="1"/>
    </xf>
    <xf numFmtId="0" fontId="8" fillId="0" borderId="1" xfId="6" applyFont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/>
    </xf>
    <xf numFmtId="0" fontId="13" fillId="5" borderId="1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13" fillId="5" borderId="1" xfId="9" applyFont="1" applyFill="1" applyBorder="1" applyAlignment="1">
      <alignment horizontal="center" vertical="center" wrapText="1"/>
    </xf>
    <xf numFmtId="167" fontId="13" fillId="5" borderId="1" xfId="2" applyNumberFormat="1" applyFont="1" applyFill="1" applyBorder="1" applyAlignment="1" applyProtection="1">
      <alignment horizontal="left" vertical="center"/>
    </xf>
    <xf numFmtId="168" fontId="13" fillId="5" borderId="1" xfId="7" applyNumberFormat="1" applyFont="1" applyFill="1" applyBorder="1" applyAlignment="1">
      <alignment vertical="center"/>
    </xf>
    <xf numFmtId="166" fontId="13" fillId="5" borderId="1" xfId="2" applyFont="1" applyFill="1" applyBorder="1" applyAlignment="1" applyProtection="1">
      <alignment horizontal="left" vertical="center"/>
    </xf>
    <xf numFmtId="0" fontId="24" fillId="6" borderId="1" xfId="0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/>
    </xf>
    <xf numFmtId="177" fontId="22" fillId="6" borderId="1" xfId="2" applyNumberFormat="1" applyFont="1" applyFill="1" applyBorder="1" applyAlignment="1">
      <alignment horizontal="left" vertical="center"/>
    </xf>
    <xf numFmtId="166" fontId="22" fillId="6" borderId="1" xfId="2" applyFont="1" applyFill="1" applyBorder="1" applyAlignment="1">
      <alignment horizontal="left" vertical="center"/>
    </xf>
    <xf numFmtId="167" fontId="13" fillId="7" borderId="1" xfId="2" applyNumberFormat="1" applyFont="1" applyFill="1" applyBorder="1" applyAlignment="1" applyProtection="1">
      <alignment horizontal="left" vertical="center"/>
    </xf>
    <xf numFmtId="0" fontId="0" fillId="5" borderId="0" xfId="0" applyFill="1"/>
    <xf numFmtId="0" fontId="0" fillId="6" borderId="0" xfId="0" applyFill="1"/>
    <xf numFmtId="166" fontId="13" fillId="5" borderId="1" xfId="2" applyFont="1" applyFill="1" applyBorder="1" applyAlignment="1" applyProtection="1">
      <alignment horizontal="left" vertical="center" wrapText="1"/>
    </xf>
    <xf numFmtId="0" fontId="20" fillId="3" borderId="0" xfId="0" applyFont="1" applyFill="1"/>
    <xf numFmtId="0" fontId="20" fillId="0" borderId="0" xfId="0" applyFont="1"/>
    <xf numFmtId="0" fontId="28" fillId="3" borderId="0" xfId="0" applyFont="1" applyFill="1" applyBorder="1"/>
    <xf numFmtId="0" fontId="25" fillId="8" borderId="0" xfId="0" applyFont="1" applyFill="1" applyBorder="1" applyAlignment="1">
      <alignment horizontal="center" vertical="center" wrapText="1"/>
    </xf>
    <xf numFmtId="166" fontId="25" fillId="6" borderId="0" xfId="2" applyFont="1" applyFill="1" applyBorder="1" applyAlignment="1">
      <alignment horizontal="left" vertical="center" wrapText="1"/>
    </xf>
    <xf numFmtId="0" fontId="13" fillId="8" borderId="0" xfId="0" applyFont="1" applyFill="1" applyBorder="1" applyAlignment="1">
      <alignment horizontal="center" vertical="center"/>
    </xf>
    <xf numFmtId="0" fontId="21" fillId="8" borderId="0" xfId="0" applyFont="1" applyFill="1" applyBorder="1" applyAlignment="1">
      <alignment horizontal="center" vertical="center" wrapText="1"/>
    </xf>
    <xf numFmtId="166" fontId="23" fillId="6" borderId="0" xfId="2" applyFont="1" applyFill="1" applyBorder="1" applyAlignment="1">
      <alignment horizontal="left" vertical="center" wrapText="1"/>
    </xf>
    <xf numFmtId="0" fontId="0" fillId="9" borderId="0" xfId="0" applyFill="1"/>
    <xf numFmtId="0" fontId="10" fillId="2" borderId="3" xfId="0" applyFont="1" applyFill="1" applyBorder="1" applyAlignment="1">
      <alignment horizontal="center" vertical="center" wrapText="1"/>
    </xf>
    <xf numFmtId="167" fontId="10" fillId="2" borderId="3" xfId="0" applyNumberFormat="1" applyFont="1" applyFill="1" applyBorder="1" applyAlignment="1">
      <alignment horizontal="center" vertical="center" wrapText="1"/>
    </xf>
    <xf numFmtId="175" fontId="13" fillId="5" borderId="1" xfId="0" applyNumberFormat="1" applyFont="1" applyFill="1" applyBorder="1" applyAlignment="1">
      <alignment horizontal="center" vertical="center"/>
    </xf>
    <xf numFmtId="0" fontId="13" fillId="5" borderId="1" xfId="0" applyFont="1" applyFill="1" applyBorder="1"/>
    <xf numFmtId="177" fontId="10" fillId="2" borderId="3" xfId="0" applyNumberFormat="1" applyFont="1" applyFill="1" applyBorder="1" applyAlignment="1">
      <alignment horizontal="center" vertical="center" wrapText="1"/>
    </xf>
    <xf numFmtId="177" fontId="0" fillId="0" borderId="0" xfId="0" applyNumberFormat="1"/>
    <xf numFmtId="49" fontId="13" fillId="7" borderId="1" xfId="0" applyNumberFormat="1" applyFont="1" applyFill="1" applyBorder="1" applyAlignment="1">
      <alignment horizontal="center" vertical="center" wrapText="1"/>
    </xf>
    <xf numFmtId="0" fontId="13" fillId="7" borderId="1" xfId="4" applyFont="1" applyFill="1" applyBorder="1" applyAlignment="1">
      <alignment horizontal="justify" vertical="center" wrapText="1"/>
    </xf>
    <xf numFmtId="0" fontId="13" fillId="7" borderId="1" xfId="4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/>
    </xf>
    <xf numFmtId="177" fontId="13" fillId="7" borderId="1" xfId="2" applyNumberFormat="1" applyFont="1" applyFill="1" applyBorder="1" applyAlignment="1" applyProtection="1">
      <alignment horizontal="left" vertical="center"/>
    </xf>
    <xf numFmtId="170" fontId="13" fillId="7" borderId="1" xfId="0" applyNumberFormat="1" applyFont="1" applyFill="1" applyBorder="1" applyAlignment="1">
      <alignment horizontal="center" vertical="center"/>
    </xf>
    <xf numFmtId="170" fontId="13" fillId="7" borderId="1" xfId="0" applyNumberFormat="1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/>
    </xf>
    <xf numFmtId="167" fontId="13" fillId="9" borderId="1" xfId="2" applyNumberFormat="1" applyFont="1" applyFill="1" applyBorder="1" applyAlignment="1" applyProtection="1">
      <alignment horizontal="left" vertical="center" wrapText="1"/>
    </xf>
    <xf numFmtId="166" fontId="13" fillId="9" borderId="1" xfId="2" applyFont="1" applyFill="1" applyBorder="1" applyAlignment="1" applyProtection="1">
      <alignment horizontal="left" vertical="center" wrapText="1"/>
    </xf>
    <xf numFmtId="0" fontId="13" fillId="9" borderId="1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left" vertical="center" wrapText="1"/>
    </xf>
    <xf numFmtId="49" fontId="13" fillId="5" borderId="1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vertical="center"/>
    </xf>
    <xf numFmtId="166" fontId="13" fillId="5" borderId="1" xfId="2" applyFont="1" applyFill="1" applyBorder="1" applyAlignment="1" applyProtection="1">
      <alignment horizontal="center" vertical="center"/>
    </xf>
    <xf numFmtId="49" fontId="13" fillId="5" borderId="1" xfId="1" applyNumberFormat="1" applyFont="1" applyFill="1" applyBorder="1" applyAlignment="1" applyProtection="1">
      <alignment horizontal="center" vertical="center"/>
    </xf>
    <xf numFmtId="167" fontId="13" fillId="10" borderId="1" xfId="2" applyNumberFormat="1" applyFont="1" applyFill="1" applyBorder="1" applyAlignment="1" applyProtection="1">
      <alignment horizontal="left" vertical="center"/>
    </xf>
    <xf numFmtId="0" fontId="7" fillId="9" borderId="1" xfId="0" applyFont="1" applyFill="1" applyBorder="1" applyAlignment="1">
      <alignment vertical="center" wrapText="1"/>
    </xf>
    <xf numFmtId="49" fontId="13" fillId="9" borderId="1" xfId="2" applyNumberFormat="1" applyFont="1" applyFill="1" applyBorder="1" applyAlignment="1" applyProtection="1">
      <alignment horizontal="center" vertical="center" wrapText="1"/>
    </xf>
    <xf numFmtId="0" fontId="13" fillId="11" borderId="1" xfId="0" applyFont="1" applyFill="1" applyBorder="1" applyAlignment="1">
      <alignment horizontal="left" vertical="top" wrapText="1"/>
    </xf>
    <xf numFmtId="0" fontId="13" fillId="11" borderId="1" xfId="0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center" vertical="center" wrapText="1"/>
    </xf>
    <xf numFmtId="0" fontId="13" fillId="11" borderId="1" xfId="4" applyFont="1" applyFill="1" applyBorder="1" applyAlignment="1">
      <alignment horizontal="center" vertical="center"/>
    </xf>
    <xf numFmtId="0" fontId="13" fillId="11" borderId="1" xfId="0" applyFont="1" applyFill="1" applyBorder="1" applyAlignment="1">
      <alignment horizontal="center" vertical="center"/>
    </xf>
    <xf numFmtId="0" fontId="13" fillId="11" borderId="1" xfId="9" applyFont="1" applyFill="1" applyBorder="1" applyAlignment="1">
      <alignment horizontal="center" vertical="center" wrapText="1"/>
    </xf>
    <xf numFmtId="177" fontId="13" fillId="11" borderId="1" xfId="2" applyNumberFormat="1" applyFont="1" applyFill="1" applyBorder="1" applyAlignment="1" applyProtection="1">
      <alignment horizontal="left" vertical="center"/>
    </xf>
    <xf numFmtId="167" fontId="13" fillId="11" borderId="1" xfId="2" applyNumberFormat="1" applyFont="1" applyFill="1" applyBorder="1" applyAlignment="1" applyProtection="1">
      <alignment horizontal="left" vertical="center"/>
    </xf>
    <xf numFmtId="166" fontId="13" fillId="11" borderId="1" xfId="2" applyFont="1" applyFill="1" applyBorder="1" applyAlignment="1" applyProtection="1">
      <alignment horizontal="left" vertical="center"/>
    </xf>
    <xf numFmtId="49" fontId="13" fillId="5" borderId="1" xfId="2" applyNumberFormat="1" applyFont="1" applyFill="1" applyBorder="1" applyAlignment="1" applyProtection="1">
      <alignment horizontal="center" vertical="center"/>
    </xf>
    <xf numFmtId="0" fontId="13" fillId="5" borderId="1" xfId="0" applyFont="1" applyFill="1" applyBorder="1" applyAlignment="1">
      <alignment horizontal="left" vertical="center"/>
    </xf>
    <xf numFmtId="168" fontId="13" fillId="11" borderId="1" xfId="7" applyNumberFormat="1" applyFont="1" applyFill="1" applyBorder="1" applyAlignment="1">
      <alignment vertical="center"/>
    </xf>
    <xf numFmtId="177" fontId="13" fillId="5" borderId="1" xfId="2" applyNumberFormat="1" applyFont="1" applyFill="1" applyBorder="1" applyAlignment="1" applyProtection="1">
      <alignment horizontal="left" vertical="center"/>
    </xf>
    <xf numFmtId="0" fontId="13" fillId="5" borderId="1" xfId="0" applyFont="1" applyFill="1" applyBorder="1" applyAlignment="1">
      <alignment horizontal="center" vertical="top" wrapText="1"/>
    </xf>
    <xf numFmtId="0" fontId="13" fillId="5" borderId="1" xfId="4" applyFont="1" applyFill="1" applyBorder="1" applyAlignment="1">
      <alignment horizontal="center" vertical="center"/>
    </xf>
    <xf numFmtId="172" fontId="13" fillId="5" borderId="1" xfId="2" applyNumberFormat="1" applyFont="1" applyFill="1" applyBorder="1" applyAlignment="1" applyProtection="1">
      <alignment horizontal="left" vertical="center"/>
    </xf>
    <xf numFmtId="0" fontId="13" fillId="12" borderId="1" xfId="0" applyFont="1" applyFill="1" applyBorder="1" applyAlignment="1">
      <alignment horizontal="left" vertical="top" wrapText="1"/>
    </xf>
    <xf numFmtId="0" fontId="13" fillId="12" borderId="1" xfId="0" applyFont="1" applyFill="1" applyBorder="1" applyAlignment="1">
      <alignment horizontal="center" vertical="center" wrapText="1"/>
    </xf>
    <xf numFmtId="0" fontId="12" fillId="12" borderId="1" xfId="0" applyFont="1" applyFill="1" applyBorder="1" applyAlignment="1">
      <alignment horizontal="center" vertical="center" wrapText="1"/>
    </xf>
    <xf numFmtId="0" fontId="13" fillId="12" borderId="1" xfId="0" applyFont="1" applyFill="1" applyBorder="1" applyAlignment="1">
      <alignment horizontal="center" vertical="center"/>
    </xf>
    <xf numFmtId="177" fontId="13" fillId="12" borderId="1" xfId="2" applyNumberFormat="1" applyFont="1" applyFill="1" applyBorder="1" applyAlignment="1" applyProtection="1">
      <alignment horizontal="left" vertical="center"/>
    </xf>
    <xf numFmtId="167" fontId="13" fillId="12" borderId="1" xfId="2" applyNumberFormat="1" applyFont="1" applyFill="1" applyBorder="1" applyAlignment="1" applyProtection="1">
      <alignment horizontal="left" vertical="center"/>
    </xf>
    <xf numFmtId="166" fontId="13" fillId="12" borderId="1" xfId="2" applyFont="1" applyFill="1" applyBorder="1" applyAlignment="1" applyProtection="1">
      <alignment horizontal="left" vertical="center"/>
    </xf>
    <xf numFmtId="166" fontId="13" fillId="12" borderId="1" xfId="2" applyFont="1" applyFill="1" applyBorder="1" applyAlignment="1" applyProtection="1">
      <alignment horizontal="left" vertical="center" wrapText="1"/>
    </xf>
    <xf numFmtId="0" fontId="13" fillId="12" borderId="1" xfId="0" applyFont="1" applyFill="1" applyBorder="1" applyAlignment="1">
      <alignment horizontal="left" vertical="center" wrapText="1"/>
    </xf>
    <xf numFmtId="168" fontId="13" fillId="12" borderId="1" xfId="7" applyNumberFormat="1" applyFont="1" applyFill="1" applyBorder="1" applyAlignment="1">
      <alignment vertical="center"/>
    </xf>
    <xf numFmtId="166" fontId="13" fillId="7" borderId="1" xfId="2" applyFont="1" applyFill="1" applyBorder="1" applyAlignment="1" applyProtection="1">
      <alignment horizontal="left" vertical="center" wrapText="1"/>
    </xf>
    <xf numFmtId="0" fontId="13" fillId="12" borderId="1" xfId="5" applyFont="1" applyFill="1" applyBorder="1" applyAlignment="1">
      <alignment horizontal="center" vertical="center" wrapText="1"/>
    </xf>
    <xf numFmtId="172" fontId="13" fillId="11" borderId="1" xfId="2" applyNumberFormat="1" applyFont="1" applyFill="1" applyBorder="1" applyAlignment="1" applyProtection="1">
      <alignment horizontal="left" vertical="center"/>
    </xf>
    <xf numFmtId="49" fontId="13" fillId="12" borderId="1" xfId="0" applyNumberFormat="1" applyFont="1" applyFill="1" applyBorder="1" applyAlignment="1">
      <alignment horizontal="center" vertical="center" wrapText="1"/>
    </xf>
    <xf numFmtId="167" fontId="13" fillId="12" borderId="1" xfId="2" applyNumberFormat="1" applyFont="1" applyFill="1" applyBorder="1" applyAlignment="1" applyProtection="1">
      <alignment horizontal="center" vertical="center"/>
    </xf>
    <xf numFmtId="166" fontId="13" fillId="12" borderId="1" xfId="2" applyFont="1" applyFill="1" applyBorder="1" applyAlignment="1" applyProtection="1">
      <alignment horizontal="center" vertical="center"/>
    </xf>
    <xf numFmtId="49" fontId="13" fillId="12" borderId="1" xfId="2" applyNumberFormat="1" applyFont="1" applyFill="1" applyBorder="1" applyAlignment="1" applyProtection="1">
      <alignment horizontal="center" vertical="center"/>
    </xf>
    <xf numFmtId="0" fontId="13" fillId="11" borderId="1" xfId="4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13" fillId="7" borderId="1" xfId="0" applyFont="1" applyFill="1" applyBorder="1" applyAlignment="1">
      <alignment horizontal="left" vertical="center"/>
    </xf>
    <xf numFmtId="166" fontId="13" fillId="7" borderId="1" xfId="2" applyFont="1" applyFill="1" applyBorder="1" applyAlignment="1" applyProtection="1">
      <alignment horizontal="left" vertical="center"/>
    </xf>
    <xf numFmtId="0" fontId="13" fillId="11" borderId="1" xfId="7" applyFont="1" applyFill="1" applyBorder="1" applyAlignment="1">
      <alignment horizontal="left" vertical="top" wrapText="1"/>
    </xf>
    <xf numFmtId="0" fontId="13" fillId="13" borderId="1" xfId="0" applyFont="1" applyFill="1" applyBorder="1" applyAlignment="1">
      <alignment horizontal="left" vertical="center" wrapText="1"/>
    </xf>
    <xf numFmtId="0" fontId="13" fillId="13" borderId="1" xfId="0" applyFont="1" applyFill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 vertical="center"/>
    </xf>
    <xf numFmtId="49" fontId="13" fillId="13" borderId="1" xfId="4" applyNumberFormat="1" applyFont="1" applyFill="1" applyBorder="1" applyAlignment="1">
      <alignment horizontal="center" vertical="center" wrapText="1"/>
    </xf>
    <xf numFmtId="177" fontId="13" fillId="13" borderId="1" xfId="2" applyNumberFormat="1" applyFont="1" applyFill="1" applyBorder="1" applyAlignment="1" applyProtection="1">
      <alignment horizontal="left" vertical="center"/>
    </xf>
    <xf numFmtId="167" fontId="13" fillId="13" borderId="1" xfId="2" applyNumberFormat="1" applyFont="1" applyFill="1" applyBorder="1" applyAlignment="1" applyProtection="1">
      <alignment horizontal="left" vertical="center"/>
    </xf>
    <xf numFmtId="166" fontId="13" fillId="13" borderId="1" xfId="2" applyFont="1" applyFill="1" applyBorder="1" applyAlignment="1" applyProtection="1">
      <alignment horizontal="left" vertical="center"/>
    </xf>
    <xf numFmtId="0" fontId="13" fillId="13" borderId="1" xfId="0" applyFont="1" applyFill="1" applyBorder="1" applyAlignment="1">
      <alignment horizontal="left" vertical="center"/>
    </xf>
    <xf numFmtId="0" fontId="13" fillId="12" borderId="1" xfId="4" applyFont="1" applyFill="1" applyBorder="1" applyAlignment="1">
      <alignment horizontal="center" vertical="center" wrapText="1"/>
    </xf>
    <xf numFmtId="0" fontId="13" fillId="14" borderId="1" xfId="0" applyFont="1" applyFill="1" applyBorder="1" applyAlignment="1">
      <alignment horizontal="left" vertical="center" wrapText="1"/>
    </xf>
    <xf numFmtId="0" fontId="13" fillId="14" borderId="1" xfId="0" applyFont="1" applyFill="1" applyBorder="1" applyAlignment="1">
      <alignment horizontal="center" vertical="center" wrapText="1"/>
    </xf>
    <xf numFmtId="0" fontId="12" fillId="14" borderId="1" xfId="0" applyFont="1" applyFill="1" applyBorder="1" applyAlignment="1">
      <alignment horizontal="center" vertical="center" wrapText="1"/>
    </xf>
    <xf numFmtId="0" fontId="13" fillId="14" borderId="1" xfId="0" applyFont="1" applyFill="1" applyBorder="1" applyAlignment="1">
      <alignment horizontal="center" vertical="center"/>
    </xf>
    <xf numFmtId="0" fontId="7" fillId="14" borderId="1" xfId="4" applyFont="1" applyFill="1" applyBorder="1" applyAlignment="1">
      <alignment horizontal="center" vertical="center" wrapText="1"/>
    </xf>
    <xf numFmtId="177" fontId="13" fillId="14" borderId="1" xfId="2" applyNumberFormat="1" applyFont="1" applyFill="1" applyBorder="1" applyAlignment="1" applyProtection="1">
      <alignment horizontal="left" vertical="center"/>
    </xf>
    <xf numFmtId="167" fontId="13" fillId="14" borderId="1" xfId="2" applyNumberFormat="1" applyFont="1" applyFill="1" applyBorder="1" applyAlignment="1" applyProtection="1">
      <alignment horizontal="left" vertical="center"/>
    </xf>
    <xf numFmtId="166" fontId="13" fillId="14" borderId="1" xfId="2" applyFont="1" applyFill="1" applyBorder="1" applyAlignment="1" applyProtection="1">
      <alignment horizontal="left" vertical="center"/>
    </xf>
    <xf numFmtId="0" fontId="13" fillId="5" borderId="1" xfId="7" applyFont="1" applyFill="1" applyBorder="1" applyAlignment="1">
      <alignment horizontal="center" vertical="center"/>
    </xf>
    <xf numFmtId="0" fontId="13" fillId="5" borderId="1" xfId="4" applyFont="1" applyFill="1" applyBorder="1" applyAlignment="1">
      <alignment horizontal="center" vertical="center" wrapText="1"/>
    </xf>
    <xf numFmtId="49" fontId="13" fillId="5" borderId="1" xfId="4" applyNumberFormat="1" applyFont="1" applyFill="1" applyBorder="1" applyAlignment="1">
      <alignment horizontal="center" vertical="center" wrapText="1"/>
    </xf>
    <xf numFmtId="170" fontId="13" fillId="5" borderId="1" xfId="0" applyNumberFormat="1" applyFont="1" applyFill="1" applyBorder="1" applyAlignment="1">
      <alignment horizontal="center" vertical="center"/>
    </xf>
    <xf numFmtId="170" fontId="13" fillId="5" borderId="1" xfId="0" applyNumberFormat="1" applyFont="1" applyFill="1" applyBorder="1" applyAlignment="1">
      <alignment horizontal="center" vertical="center" wrapText="1"/>
    </xf>
    <xf numFmtId="0" fontId="13" fillId="15" borderId="1" xfId="0" applyFont="1" applyFill="1" applyBorder="1" applyAlignment="1">
      <alignment horizontal="center" vertical="center" wrapText="1"/>
    </xf>
    <xf numFmtId="0" fontId="9" fillId="12" borderId="1" xfId="0" applyFont="1" applyFill="1" applyBorder="1" applyAlignment="1">
      <alignment horizontal="left" vertical="center" wrapText="1"/>
    </xf>
    <xf numFmtId="167" fontId="13" fillId="12" borderId="1" xfId="2" applyNumberFormat="1" applyFont="1" applyFill="1" applyBorder="1" applyAlignment="1" applyProtection="1">
      <alignment horizontal="left" vertical="center" wrapText="1"/>
    </xf>
    <xf numFmtId="0" fontId="31" fillId="7" borderId="1" xfId="0" applyFont="1" applyFill="1" applyBorder="1" applyAlignment="1">
      <alignment wrapText="1"/>
    </xf>
    <xf numFmtId="167" fontId="13" fillId="8" borderId="1" xfId="2" applyNumberFormat="1" applyFont="1" applyFill="1" applyBorder="1" applyAlignment="1" applyProtection="1">
      <alignment horizontal="left" vertical="center"/>
    </xf>
    <xf numFmtId="0" fontId="31" fillId="9" borderId="1" xfId="0" applyFont="1" applyFill="1" applyBorder="1" applyAlignment="1">
      <alignment wrapText="1"/>
    </xf>
    <xf numFmtId="166" fontId="22" fillId="6" borderId="1" xfId="2" applyFont="1" applyFill="1" applyBorder="1" applyAlignment="1">
      <alignment horizontal="center" vertical="center"/>
    </xf>
    <xf numFmtId="0" fontId="32" fillId="6" borderId="5" xfId="0" applyFont="1" applyFill="1" applyBorder="1"/>
    <xf numFmtId="170" fontId="13" fillId="8" borderId="1" xfId="0" applyNumberFormat="1" applyFont="1" applyFill="1" applyBorder="1" applyAlignment="1">
      <alignment horizontal="center" vertical="center"/>
    </xf>
    <xf numFmtId="0" fontId="13" fillId="7" borderId="1" xfId="4" applyFont="1" applyFill="1" applyBorder="1" applyAlignment="1">
      <alignment horizontal="center" vertical="center"/>
    </xf>
    <xf numFmtId="49" fontId="13" fillId="7" borderId="1" xfId="4" applyNumberFormat="1" applyFont="1" applyFill="1" applyBorder="1" applyAlignment="1">
      <alignment horizontal="center" vertical="center" wrapText="1"/>
    </xf>
    <xf numFmtId="49" fontId="13" fillId="7" borderId="1" xfId="0" applyNumberFormat="1" applyFont="1" applyFill="1" applyBorder="1" applyAlignment="1">
      <alignment horizontal="center" vertical="center"/>
    </xf>
    <xf numFmtId="0" fontId="13" fillId="16" borderId="1" xfId="4" applyFont="1" applyFill="1" applyBorder="1" applyAlignment="1">
      <alignment horizontal="center" vertical="center" wrapText="1"/>
    </xf>
    <xf numFmtId="0" fontId="13" fillId="16" borderId="1" xfId="0" applyFont="1" applyFill="1" applyBorder="1" applyAlignment="1">
      <alignment horizontal="center" vertical="center" wrapText="1"/>
    </xf>
    <xf numFmtId="0" fontId="13" fillId="16" borderId="1" xfId="0" applyFont="1" applyFill="1" applyBorder="1" applyAlignment="1">
      <alignment horizontal="center" vertical="center"/>
    </xf>
    <xf numFmtId="166" fontId="13" fillId="16" borderId="1" xfId="2" applyFont="1" applyFill="1" applyBorder="1" applyAlignment="1" applyProtection="1">
      <alignment horizontal="left" vertical="center"/>
    </xf>
    <xf numFmtId="170" fontId="13" fillId="16" borderId="1" xfId="0" applyNumberFormat="1" applyFont="1" applyFill="1" applyBorder="1" applyAlignment="1">
      <alignment horizontal="center" vertical="center"/>
    </xf>
    <xf numFmtId="166" fontId="13" fillId="16" borderId="1" xfId="2" applyFont="1" applyFill="1" applyBorder="1" applyAlignment="1" applyProtection="1">
      <alignment horizontal="left" vertical="center" wrapText="1"/>
    </xf>
    <xf numFmtId="49" fontId="13" fillId="9" borderId="1" xfId="4" applyNumberFormat="1" applyFont="1" applyFill="1" applyBorder="1" applyAlignment="1">
      <alignment horizontal="center" vertical="center" wrapText="1"/>
    </xf>
    <xf numFmtId="167" fontId="13" fillId="9" borderId="1" xfId="2" applyNumberFormat="1" applyFont="1" applyFill="1" applyBorder="1" applyAlignment="1" applyProtection="1">
      <alignment horizontal="left" vertical="center"/>
    </xf>
    <xf numFmtId="166" fontId="13" fillId="9" borderId="1" xfId="2" applyFont="1" applyFill="1" applyBorder="1" applyAlignment="1" applyProtection="1">
      <alignment horizontal="left" vertical="center"/>
    </xf>
    <xf numFmtId="0" fontId="13" fillId="9" borderId="1" xfId="0" applyFont="1" applyFill="1" applyBorder="1" applyAlignment="1">
      <alignment horizontal="left" vertical="center"/>
    </xf>
    <xf numFmtId="173" fontId="13" fillId="5" borderId="1" xfId="0" applyNumberFormat="1" applyFont="1" applyFill="1" applyBorder="1" applyAlignment="1">
      <alignment horizontal="center" vertical="center"/>
    </xf>
    <xf numFmtId="0" fontId="13" fillId="15" borderId="1" xfId="4" applyFont="1" applyFill="1" applyBorder="1" applyAlignment="1">
      <alignment horizontal="center" vertical="center" wrapText="1"/>
    </xf>
    <xf numFmtId="0" fontId="13" fillId="15" borderId="1" xfId="0" applyFont="1" applyFill="1" applyBorder="1" applyAlignment="1">
      <alignment horizontal="center" vertical="center"/>
    </xf>
    <xf numFmtId="167" fontId="13" fillId="15" borderId="1" xfId="2" applyNumberFormat="1" applyFont="1" applyFill="1" applyBorder="1" applyAlignment="1" applyProtection="1">
      <alignment horizontal="left" vertical="center"/>
    </xf>
    <xf numFmtId="166" fontId="13" fillId="15" borderId="1" xfId="2" applyFont="1" applyFill="1" applyBorder="1" applyAlignment="1" applyProtection="1">
      <alignment horizontal="left" vertical="center"/>
    </xf>
    <xf numFmtId="166" fontId="13" fillId="15" borderId="1" xfId="2" applyFont="1" applyFill="1" applyBorder="1" applyAlignment="1" applyProtection="1">
      <alignment horizontal="left" vertical="center" wrapText="1"/>
    </xf>
    <xf numFmtId="0" fontId="13" fillId="15" borderId="1" xfId="0" applyFont="1" applyFill="1" applyBorder="1" applyAlignment="1">
      <alignment horizontal="left" vertical="center" wrapText="1"/>
    </xf>
    <xf numFmtId="173" fontId="13" fillId="7" borderId="1" xfId="0" applyNumberFormat="1" applyFont="1" applyFill="1" applyBorder="1" applyAlignment="1">
      <alignment horizontal="center" vertical="center"/>
    </xf>
    <xf numFmtId="170" fontId="13" fillId="16" borderId="1" xfId="0" applyNumberFormat="1" applyFont="1" applyFill="1" applyBorder="1" applyAlignment="1">
      <alignment horizontal="center" vertical="center" wrapText="1"/>
    </xf>
    <xf numFmtId="0" fontId="7" fillId="5" borderId="1" xfId="7" applyFont="1" applyFill="1" applyBorder="1" applyAlignment="1">
      <alignment horizontal="center" vertical="center" wrapText="1"/>
    </xf>
    <xf numFmtId="167" fontId="13" fillId="15" borderId="1" xfId="0" applyNumberFormat="1" applyFont="1" applyFill="1" applyBorder="1" applyAlignment="1">
      <alignment horizontal="right" vertical="center" wrapText="1"/>
    </xf>
    <xf numFmtId="174" fontId="13" fillId="15" borderId="1" xfId="0" applyNumberFormat="1" applyFont="1" applyFill="1" applyBorder="1" applyAlignment="1">
      <alignment horizontal="right" vertical="center" wrapText="1"/>
    </xf>
    <xf numFmtId="0" fontId="13" fillId="6" borderId="1" xfId="4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7" fillId="16" borderId="1" xfId="0" applyFont="1" applyFill="1" applyBorder="1" applyAlignment="1">
      <alignment horizontal="center" vertical="center" wrapText="1"/>
    </xf>
    <xf numFmtId="173" fontId="13" fillId="7" borderId="1" xfId="0" applyNumberFormat="1" applyFont="1" applyFill="1" applyBorder="1" applyAlignment="1">
      <alignment horizontal="center" vertical="center" wrapText="1"/>
    </xf>
    <xf numFmtId="0" fontId="7" fillId="9" borderId="1" xfId="7" applyFont="1" applyFill="1" applyBorder="1" applyAlignment="1">
      <alignment horizontal="center" vertical="center" wrapText="1"/>
    </xf>
    <xf numFmtId="0" fontId="7" fillId="9" borderId="1" xfId="4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33" fillId="6" borderId="1" xfId="0" applyFont="1" applyFill="1" applyBorder="1"/>
    <xf numFmtId="0" fontId="16" fillId="16" borderId="1" xfId="0" applyFont="1" applyFill="1" applyBorder="1" applyAlignment="1">
      <alignment horizontal="center" vertical="center" wrapText="1"/>
    </xf>
    <xf numFmtId="0" fontId="32" fillId="6" borderId="1" xfId="0" applyFont="1" applyFill="1" applyBorder="1"/>
    <xf numFmtId="0" fontId="27" fillId="9" borderId="1" xfId="0" applyFont="1" applyFill="1" applyBorder="1" applyAlignment="1">
      <alignment horizontal="center" vertical="center" wrapText="1"/>
    </xf>
    <xf numFmtId="167" fontId="7" fillId="6" borderId="1" xfId="2" applyNumberFormat="1" applyFont="1" applyFill="1" applyBorder="1" applyAlignment="1" applyProtection="1">
      <alignment horizontal="left" vertical="center"/>
    </xf>
    <xf numFmtId="167" fontId="13" fillId="15" borderId="1" xfId="2" applyNumberFormat="1" applyFont="1" applyFill="1" applyBorder="1" applyAlignment="1" applyProtection="1">
      <alignment horizontal="left" vertical="center" wrapText="1"/>
    </xf>
    <xf numFmtId="0" fontId="13" fillId="15" borderId="1" xfId="4" applyFont="1" applyFill="1" applyBorder="1" applyAlignment="1">
      <alignment horizontal="center" vertical="center"/>
    </xf>
    <xf numFmtId="0" fontId="13" fillId="13" borderId="1" xfId="4" applyFont="1" applyFill="1" applyBorder="1" applyAlignment="1">
      <alignment horizontal="center" vertical="center" wrapText="1"/>
    </xf>
    <xf numFmtId="0" fontId="13" fillId="14" borderId="1" xfId="4" applyFont="1" applyFill="1" applyBorder="1" applyAlignment="1">
      <alignment horizontal="center" vertical="center" wrapText="1"/>
    </xf>
    <xf numFmtId="0" fontId="0" fillId="0" borderId="1" xfId="0" applyBorder="1"/>
    <xf numFmtId="0" fontId="10" fillId="2" borderId="1" xfId="0" applyFont="1" applyFill="1" applyBorder="1" applyAlignment="1">
      <alignment horizontal="center" vertical="center" wrapText="1"/>
    </xf>
    <xf numFmtId="0" fontId="13" fillId="8" borderId="0" xfId="0" applyFont="1" applyFill="1" applyBorder="1" applyAlignment="1">
      <alignment horizontal="center" vertical="center" wrapText="1"/>
    </xf>
    <xf numFmtId="167" fontId="13" fillId="8" borderId="0" xfId="2" applyNumberFormat="1" applyFont="1" applyFill="1" applyBorder="1" applyAlignment="1" applyProtection="1">
      <alignment horizontal="left" vertical="center"/>
    </xf>
    <xf numFmtId="0" fontId="13" fillId="8" borderId="0" xfId="0" applyFont="1" applyFill="1" applyBorder="1"/>
    <xf numFmtId="0" fontId="13" fillId="8" borderId="0" xfId="0" applyFont="1" applyFill="1" applyBorder="1" applyAlignment="1">
      <alignment horizontal="left" vertical="center" wrapText="1"/>
    </xf>
    <xf numFmtId="0" fontId="13" fillId="8" borderId="0" xfId="0" applyFont="1" applyFill="1" applyBorder="1" applyAlignment="1">
      <alignment horizontal="center" vertical="top" wrapText="1"/>
    </xf>
    <xf numFmtId="0" fontId="13" fillId="8" borderId="0" xfId="0" applyFont="1" applyFill="1" applyBorder="1" applyAlignment="1">
      <alignment vertical="center"/>
    </xf>
    <xf numFmtId="168" fontId="13" fillId="8" borderId="0" xfId="0" applyNumberFormat="1" applyFont="1" applyFill="1" applyBorder="1" applyAlignment="1">
      <alignment vertical="center"/>
    </xf>
    <xf numFmtId="166" fontId="13" fillId="8" borderId="0" xfId="2" applyFont="1" applyFill="1" applyBorder="1" applyAlignment="1" applyProtection="1">
      <alignment horizontal="left" vertical="center"/>
    </xf>
    <xf numFmtId="166" fontId="13" fillId="8" borderId="0" xfId="2" applyFont="1" applyFill="1" applyBorder="1" applyAlignment="1" applyProtection="1">
      <alignment horizontal="left" vertical="center" wrapText="1"/>
    </xf>
    <xf numFmtId="175" fontId="13" fillId="8" borderId="0" xfId="0" applyNumberFormat="1" applyFont="1" applyFill="1" applyBorder="1" applyAlignment="1">
      <alignment horizontal="center" vertical="center"/>
    </xf>
    <xf numFmtId="0" fontId="12" fillId="10" borderId="0" xfId="0" applyFont="1" applyFill="1" applyBorder="1" applyAlignment="1">
      <alignment horizontal="left" vertical="center" wrapText="1"/>
    </xf>
    <xf numFmtId="0" fontId="0" fillId="6" borderId="0" xfId="0" applyFill="1" applyBorder="1"/>
    <xf numFmtId="0" fontId="10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7" fillId="9" borderId="1" xfId="0" applyFont="1" applyFill="1" applyBorder="1" applyAlignment="1">
      <alignment wrapText="1"/>
    </xf>
    <xf numFmtId="0" fontId="36" fillId="9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49" fontId="7" fillId="17" borderId="1" xfId="8" applyNumberFormat="1" applyFont="1" applyFill="1" applyBorder="1" applyAlignment="1">
      <alignment horizontal="center" vertical="center" wrapText="1"/>
    </xf>
    <xf numFmtId="0" fontId="40" fillId="18" borderId="1" xfId="0" applyFont="1" applyFill="1" applyBorder="1" applyAlignment="1">
      <alignment horizontal="center" vertical="center" wrapText="1"/>
    </xf>
    <xf numFmtId="0" fontId="40" fillId="18" borderId="1" xfId="0" applyFont="1" applyFill="1" applyBorder="1" applyAlignment="1">
      <alignment horizontal="left" vertical="center" wrapText="1"/>
    </xf>
    <xf numFmtId="167" fontId="40" fillId="18" borderId="1" xfId="2" applyNumberFormat="1" applyFont="1" applyFill="1" applyBorder="1" applyAlignment="1" applyProtection="1">
      <alignment horizontal="left" vertical="center"/>
    </xf>
    <xf numFmtId="0" fontId="7" fillId="17" borderId="4" xfId="8" applyFont="1" applyFill="1" applyBorder="1" applyAlignment="1">
      <alignment horizontal="center" vertical="center" wrapText="1"/>
    </xf>
    <xf numFmtId="0" fontId="7" fillId="17" borderId="1" xfId="8" applyFont="1" applyFill="1" applyBorder="1" applyAlignment="1">
      <alignment vertical="center" wrapText="1"/>
    </xf>
    <xf numFmtId="49" fontId="7" fillId="17" borderId="0" xfId="8" applyNumberFormat="1" applyFont="1" applyFill="1" applyBorder="1" applyAlignment="1">
      <alignment horizontal="center" vertical="center" wrapText="1"/>
    </xf>
    <xf numFmtId="0" fontId="7" fillId="17" borderId="0" xfId="8" applyFont="1" applyFill="1" applyBorder="1" applyAlignment="1">
      <alignment horizontal="center" vertical="center" wrapText="1"/>
    </xf>
    <xf numFmtId="0" fontId="7" fillId="17" borderId="0" xfId="8" applyFont="1" applyFill="1" applyBorder="1" applyAlignment="1">
      <alignment vertical="center" wrapText="1"/>
    </xf>
    <xf numFmtId="0" fontId="16" fillId="19" borderId="1" xfId="0" applyFont="1" applyFill="1" applyBorder="1" applyAlignment="1">
      <alignment wrapText="1"/>
    </xf>
    <xf numFmtId="0" fontId="7" fillId="0" borderId="1" xfId="0" applyFont="1" applyBorder="1" applyAlignment="1">
      <alignment vertical="center"/>
    </xf>
    <xf numFmtId="0" fontId="13" fillId="0" borderId="1" xfId="0" applyFont="1" applyBorder="1" applyAlignment="1">
      <alignment horizontal="left" vertical="center" wrapText="1"/>
    </xf>
    <xf numFmtId="179" fontId="13" fillId="0" borderId="1" xfId="0" applyNumberFormat="1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16" fillId="19" borderId="3" xfId="0" applyFont="1" applyFill="1" applyBorder="1" applyAlignment="1">
      <alignment wrapText="1"/>
    </xf>
    <xf numFmtId="0" fontId="13" fillId="0" borderId="3" xfId="0" applyFont="1" applyBorder="1" applyAlignment="1">
      <alignment horizontal="left" vertical="center" wrapText="1"/>
    </xf>
    <xf numFmtId="179" fontId="13" fillId="0" borderId="3" xfId="0" applyNumberFormat="1" applyFont="1" applyBorder="1" applyAlignment="1">
      <alignment horizontal="left" vertical="center" wrapText="1"/>
    </xf>
    <xf numFmtId="0" fontId="13" fillId="20" borderId="1" xfId="0" applyFont="1" applyFill="1" applyBorder="1" applyAlignment="1">
      <alignment horizontal="left" vertical="center" wrapText="1"/>
    </xf>
    <xf numFmtId="167" fontId="13" fillId="20" borderId="1" xfId="2" applyNumberFormat="1" applyFont="1" applyFill="1" applyBorder="1" applyAlignment="1" applyProtection="1">
      <alignment horizontal="left" vertical="center"/>
    </xf>
    <xf numFmtId="0" fontId="13" fillId="20" borderId="1" xfId="0" applyFont="1" applyFill="1" applyBorder="1" applyAlignment="1">
      <alignment horizontal="left" vertical="center" wrapText="1"/>
    </xf>
    <xf numFmtId="0" fontId="0" fillId="0" borderId="0" xfId="0"/>
    <xf numFmtId="167" fontId="13" fillId="20" borderId="1" xfId="2" applyNumberFormat="1" applyFont="1" applyFill="1" applyBorder="1" applyAlignment="1" applyProtection="1">
      <alignment horizontal="left" vertical="center"/>
    </xf>
    <xf numFmtId="0" fontId="39" fillId="5" borderId="1" xfId="0" applyFont="1" applyFill="1" applyBorder="1"/>
    <xf numFmtId="0" fontId="41" fillId="5" borderId="1" xfId="0" applyFont="1" applyFill="1" applyBorder="1"/>
    <xf numFmtId="0" fontId="14" fillId="5" borderId="0" xfId="0" applyFont="1" applyFill="1" applyBorder="1"/>
    <xf numFmtId="0" fontId="31" fillId="10" borderId="1" xfId="0" applyFont="1" applyFill="1" applyBorder="1" applyAlignment="1">
      <alignment wrapText="1"/>
    </xf>
    <xf numFmtId="0" fontId="13" fillId="10" borderId="1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left" vertical="top" wrapText="1"/>
    </xf>
    <xf numFmtId="0" fontId="13" fillId="10" borderId="1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 wrapText="1"/>
    </xf>
    <xf numFmtId="168" fontId="13" fillId="10" borderId="1" xfId="0" applyNumberFormat="1" applyFont="1" applyFill="1" applyBorder="1" applyAlignment="1">
      <alignment vertical="center"/>
    </xf>
    <xf numFmtId="166" fontId="13" fillId="10" borderId="1" xfId="2" applyFont="1" applyFill="1" applyBorder="1" applyAlignment="1" applyProtection="1">
      <alignment horizontal="left" vertical="center"/>
    </xf>
    <xf numFmtId="170" fontId="13" fillId="10" borderId="1" xfId="0" applyNumberFormat="1" applyFont="1" applyFill="1" applyBorder="1" applyAlignment="1">
      <alignment horizontal="center" vertical="center" wrapText="1"/>
    </xf>
    <xf numFmtId="167" fontId="13" fillId="10" borderId="1" xfId="0" applyNumberFormat="1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left" vertical="center" wrapText="1"/>
    </xf>
    <xf numFmtId="0" fontId="13" fillId="10" borderId="1" xfId="0" applyFont="1" applyFill="1" applyBorder="1" applyAlignment="1">
      <alignment horizontal="left" vertical="center" wrapText="1"/>
    </xf>
    <xf numFmtId="0" fontId="13" fillId="10" borderId="1" xfId="0" applyFont="1" applyFill="1" applyBorder="1" applyAlignment="1">
      <alignment vertical="center" wrapText="1"/>
    </xf>
    <xf numFmtId="167" fontId="13" fillId="10" borderId="1" xfId="2" applyNumberFormat="1" applyFont="1" applyFill="1" applyBorder="1" applyAlignment="1" applyProtection="1">
      <alignment vertical="center"/>
    </xf>
    <xf numFmtId="167" fontId="13" fillId="10" borderId="1" xfId="2" applyNumberFormat="1" applyFont="1" applyFill="1" applyBorder="1" applyAlignment="1" applyProtection="1">
      <alignment horizontal="right" vertical="center"/>
    </xf>
    <xf numFmtId="0" fontId="13" fillId="10" borderId="1" xfId="0" applyFont="1" applyFill="1" applyBorder="1" applyAlignment="1">
      <alignment horizontal="left" vertical="center"/>
    </xf>
    <xf numFmtId="176" fontId="13" fillId="10" borderId="1" xfId="2" applyNumberFormat="1" applyFont="1" applyFill="1" applyBorder="1" applyAlignment="1" applyProtection="1">
      <alignment vertical="center"/>
    </xf>
    <xf numFmtId="176" fontId="13" fillId="10" borderId="1" xfId="2" applyNumberFormat="1" applyFont="1" applyFill="1" applyBorder="1" applyAlignment="1" applyProtection="1">
      <alignment horizontal="left" vertical="center"/>
    </xf>
    <xf numFmtId="172" fontId="13" fillId="10" borderId="1" xfId="2" applyNumberFormat="1" applyFont="1" applyFill="1" applyBorder="1" applyAlignment="1" applyProtection="1">
      <alignment horizontal="left" vertical="center"/>
    </xf>
    <xf numFmtId="0" fontId="13" fillId="10" borderId="1" xfId="0" applyFont="1" applyFill="1" applyBorder="1" applyAlignment="1">
      <alignment horizontal="justify" vertical="center" wrapText="1"/>
    </xf>
    <xf numFmtId="175" fontId="13" fillId="10" borderId="1" xfId="0" applyNumberFormat="1" applyFont="1" applyFill="1" applyBorder="1" applyAlignment="1">
      <alignment horizontal="center" vertical="center"/>
    </xf>
    <xf numFmtId="49" fontId="13" fillId="10" borderId="1" xfId="0" applyNumberFormat="1" applyFont="1" applyFill="1" applyBorder="1" applyAlignment="1">
      <alignment horizontal="center" vertical="center" wrapText="1"/>
    </xf>
    <xf numFmtId="0" fontId="31" fillId="10" borderId="1" xfId="0" applyFont="1" applyFill="1" applyBorder="1"/>
    <xf numFmtId="0" fontId="13" fillId="10" borderId="1" xfId="0" applyFont="1" applyFill="1" applyBorder="1" applyAlignment="1">
      <alignment vertical="center"/>
    </xf>
    <xf numFmtId="166" fontId="13" fillId="10" borderId="1" xfId="2" applyFont="1" applyFill="1" applyBorder="1" applyAlignment="1" applyProtection="1">
      <alignment horizontal="left" vertical="center" wrapText="1"/>
    </xf>
    <xf numFmtId="49" fontId="13" fillId="10" borderId="1" xfId="0" applyNumberFormat="1" applyFont="1" applyFill="1" applyBorder="1" applyAlignment="1">
      <alignment horizontal="center" vertical="center"/>
    </xf>
    <xf numFmtId="167" fontId="13" fillId="10" borderId="1" xfId="0" applyNumberFormat="1" applyFont="1" applyFill="1" applyBorder="1" applyAlignment="1">
      <alignment horizontal="left" vertical="center"/>
    </xf>
    <xf numFmtId="0" fontId="16" fillId="10" borderId="1" xfId="0" applyFont="1" applyFill="1" applyBorder="1"/>
    <xf numFmtId="0" fontId="13" fillId="7" borderId="1" xfId="4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vertical="center" wrapText="1"/>
    </xf>
    <xf numFmtId="167" fontId="13" fillId="5" borderId="1" xfId="2" applyNumberFormat="1" applyFont="1" applyFill="1" applyBorder="1" applyAlignment="1" applyProtection="1">
      <alignment vertical="center"/>
    </xf>
    <xf numFmtId="166" fontId="13" fillId="5" borderId="1" xfId="2" applyNumberFormat="1" applyFont="1" applyFill="1" applyBorder="1" applyAlignment="1" applyProtection="1">
      <alignment vertical="center"/>
    </xf>
    <xf numFmtId="4" fontId="13" fillId="5" borderId="1" xfId="2" applyNumberFormat="1" applyFont="1" applyFill="1" applyBorder="1" applyAlignment="1" applyProtection="1">
      <alignment vertical="center"/>
    </xf>
    <xf numFmtId="167" fontId="13" fillId="9" borderId="1" xfId="2" applyNumberFormat="1" applyFont="1" applyFill="1" applyBorder="1" applyAlignment="1" applyProtection="1">
      <alignment vertical="center"/>
    </xf>
    <xf numFmtId="177" fontId="13" fillId="5" borderId="1" xfId="2" applyNumberFormat="1" applyFont="1" applyFill="1" applyBorder="1" applyAlignment="1" applyProtection="1">
      <alignment vertical="center"/>
    </xf>
    <xf numFmtId="177" fontId="13" fillId="5" borderId="1" xfId="2" applyNumberFormat="1" applyFont="1" applyFill="1" applyBorder="1" applyAlignment="1" applyProtection="1">
      <alignment horizontal="center" vertical="center"/>
    </xf>
    <xf numFmtId="167" fontId="13" fillId="5" borderId="1" xfId="2" applyNumberFormat="1" applyFont="1" applyFill="1" applyBorder="1" applyAlignment="1" applyProtection="1">
      <alignment horizontal="center" vertical="center"/>
    </xf>
    <xf numFmtId="167" fontId="13" fillId="9" borderId="1" xfId="2" applyNumberFormat="1" applyFont="1" applyFill="1" applyBorder="1" applyAlignment="1" applyProtection="1">
      <alignment horizontal="center" vertical="center"/>
    </xf>
    <xf numFmtId="0" fontId="7" fillId="5" borderId="0" xfId="0" applyFont="1" applyFill="1" applyAlignment="1">
      <alignment vertical="center" wrapText="1"/>
    </xf>
    <xf numFmtId="0" fontId="7" fillId="6" borderId="1" xfId="0" applyFont="1" applyFill="1" applyBorder="1"/>
    <xf numFmtId="0" fontId="31" fillId="10" borderId="1" xfId="0" applyFont="1" applyFill="1" applyBorder="1" applyAlignment="1">
      <alignment vertical="center" wrapText="1"/>
    </xf>
    <xf numFmtId="0" fontId="7" fillId="10" borderId="1" xfId="0" applyFont="1" applyFill="1" applyBorder="1"/>
    <xf numFmtId="178" fontId="7" fillId="10" borderId="1" xfId="0" applyNumberFormat="1" applyFont="1" applyFill="1" applyBorder="1" applyAlignment="1">
      <alignment vertical="center"/>
    </xf>
    <xf numFmtId="0" fontId="7" fillId="10" borderId="0" xfId="0" applyFont="1" applyFill="1" applyAlignment="1">
      <alignment vertical="center"/>
    </xf>
    <xf numFmtId="0" fontId="42" fillId="9" borderId="1" xfId="0" applyFont="1" applyFill="1" applyBorder="1" applyAlignment="1">
      <alignment wrapText="1"/>
    </xf>
    <xf numFmtId="0" fontId="26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horizontal="center"/>
    </xf>
    <xf numFmtId="0" fontId="7" fillId="6" borderId="1" xfId="0" applyFont="1" applyFill="1" applyBorder="1" applyAlignment="1"/>
    <xf numFmtId="0" fontId="7" fillId="6" borderId="1" xfId="0" applyFont="1" applyFill="1" applyBorder="1" applyAlignment="1">
      <alignment wrapText="1"/>
    </xf>
    <xf numFmtId="0" fontId="7" fillId="5" borderId="0" xfId="0" applyFont="1" applyFill="1"/>
    <xf numFmtId="0" fontId="13" fillId="11" borderId="1" xfId="5" applyFont="1" applyFill="1" applyBorder="1" applyAlignment="1">
      <alignment horizontal="left" vertical="top" wrapText="1"/>
    </xf>
    <xf numFmtId="0" fontId="38" fillId="9" borderId="1" xfId="0" applyFont="1" applyFill="1" applyBorder="1" applyAlignment="1">
      <alignment wrapText="1"/>
    </xf>
    <xf numFmtId="0" fontId="13" fillId="10" borderId="1" xfId="4" applyFont="1" applyFill="1" applyBorder="1" applyAlignment="1">
      <alignment horizontal="center" vertical="center" wrapText="1"/>
    </xf>
    <xf numFmtId="0" fontId="13" fillId="10" borderId="1" xfId="5" applyFont="1" applyFill="1" applyBorder="1" applyAlignment="1">
      <alignment horizontal="left" vertical="top" wrapText="1"/>
    </xf>
    <xf numFmtId="0" fontId="13" fillId="10" borderId="1" xfId="9" applyFont="1" applyFill="1" applyBorder="1" applyAlignment="1">
      <alignment horizontal="center" vertical="center" wrapText="1"/>
    </xf>
    <xf numFmtId="177" fontId="13" fillId="10" borderId="1" xfId="2" applyNumberFormat="1" applyFont="1" applyFill="1" applyBorder="1" applyAlignment="1" applyProtection="1">
      <alignment horizontal="left" vertical="center"/>
    </xf>
    <xf numFmtId="168" fontId="13" fillId="10" borderId="1" xfId="7" applyNumberFormat="1" applyFont="1" applyFill="1" applyBorder="1" applyAlignment="1">
      <alignment vertical="center"/>
    </xf>
    <xf numFmtId="0" fontId="37" fillId="7" borderId="1" xfId="0" applyFont="1" applyFill="1" applyBorder="1" applyAlignment="1">
      <alignment wrapText="1"/>
    </xf>
    <xf numFmtId="1" fontId="7" fillId="9" borderId="1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left" vertical="center" wrapText="1"/>
    </xf>
    <xf numFmtId="0" fontId="13" fillId="12" borderId="1" xfId="4" applyFont="1" applyFill="1" applyBorder="1" applyAlignment="1">
      <alignment horizontal="center" vertical="center"/>
    </xf>
    <xf numFmtId="0" fontId="13" fillId="12" borderId="1" xfId="9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justify" vertical="center" wrapText="1"/>
    </xf>
    <xf numFmtId="0" fontId="13" fillId="5" borderId="1" xfId="5" applyFont="1" applyFill="1" applyBorder="1" applyAlignment="1">
      <alignment horizontal="center" vertical="center" wrapText="1"/>
    </xf>
    <xf numFmtId="0" fontId="35" fillId="5" borderId="1" xfId="0" applyFont="1" applyFill="1" applyBorder="1"/>
    <xf numFmtId="0" fontId="7" fillId="14" borderId="1" xfId="0" applyFont="1" applyFill="1" applyBorder="1" applyAlignment="1">
      <alignment horizontal="center" vertical="center" wrapText="1"/>
    </xf>
    <xf numFmtId="177" fontId="0" fillId="6" borderId="0" xfId="0" applyNumberFormat="1" applyFill="1"/>
    <xf numFmtId="0" fontId="0" fillId="6" borderId="0" xfId="0" applyFill="1" applyAlignment="1">
      <alignment wrapText="1"/>
    </xf>
    <xf numFmtId="0" fontId="10" fillId="6" borderId="1" xfId="6" applyFont="1" applyFill="1" applyBorder="1" applyAlignment="1">
      <alignment wrapText="1"/>
    </xf>
    <xf numFmtId="0" fontId="13" fillId="21" borderId="1" xfId="0" applyFont="1" applyFill="1" applyBorder="1" applyAlignment="1">
      <alignment horizontal="left" vertical="center" wrapText="1"/>
    </xf>
    <xf numFmtId="0" fontId="13" fillId="12" borderId="1" xfId="5" applyFont="1" applyFill="1" applyBorder="1" applyAlignment="1">
      <alignment horizontal="left" vertical="top" wrapText="1"/>
    </xf>
    <xf numFmtId="0" fontId="13" fillId="11" borderId="1" xfId="0" applyFont="1" applyFill="1" applyBorder="1" applyAlignment="1">
      <alignment horizontal="justify" vertical="center" wrapText="1"/>
    </xf>
    <xf numFmtId="0" fontId="13" fillId="11" borderId="1" xfId="0" applyFont="1" applyFill="1" applyBorder="1" applyAlignment="1">
      <alignment horizontal="left" vertical="center" wrapText="1"/>
    </xf>
    <xf numFmtId="0" fontId="13" fillId="11" borderId="1" xfId="0" applyFont="1" applyFill="1" applyBorder="1" applyAlignment="1">
      <alignment horizontal="left" vertical="center"/>
    </xf>
    <xf numFmtId="0" fontId="13" fillId="11" borderId="1" xfId="5" applyFont="1" applyFill="1" applyBorder="1" applyAlignment="1">
      <alignment horizontal="center" vertical="center" wrapText="1"/>
    </xf>
    <xf numFmtId="0" fontId="7" fillId="5" borderId="1" xfId="4" applyFont="1" applyFill="1" applyBorder="1" applyAlignment="1">
      <alignment horizontal="center" vertical="center" wrapText="1"/>
    </xf>
    <xf numFmtId="49" fontId="13" fillId="5" borderId="1" xfId="2" applyNumberFormat="1" applyFont="1" applyFill="1" applyBorder="1" applyAlignment="1" applyProtection="1">
      <alignment horizontal="left" vertical="center"/>
    </xf>
    <xf numFmtId="167" fontId="13" fillId="6" borderId="1" xfId="2" applyNumberFormat="1" applyFont="1" applyFill="1" applyBorder="1" applyAlignment="1" applyProtection="1">
      <alignment horizontal="left" vertical="center" wrapText="1"/>
    </xf>
    <xf numFmtId="0" fontId="13" fillId="9" borderId="1" xfId="0" applyFont="1" applyFill="1" applyBorder="1" applyAlignment="1">
      <alignment horizontal="justify" vertical="center" wrapText="1"/>
    </xf>
    <xf numFmtId="0" fontId="13" fillId="9" borderId="1" xfId="0" applyFont="1" applyFill="1" applyBorder="1" applyAlignment="1">
      <alignment horizontal="left" vertical="top" wrapText="1"/>
    </xf>
    <xf numFmtId="172" fontId="13" fillId="9" borderId="1" xfId="2" applyNumberFormat="1" applyFont="1" applyFill="1" applyBorder="1" applyAlignment="1" applyProtection="1">
      <alignment horizontal="left" vertical="center"/>
    </xf>
    <xf numFmtId="0" fontId="13" fillId="6" borderId="1" xfId="0" applyFont="1" applyFill="1" applyBorder="1" applyAlignment="1">
      <alignment horizontal="right" vertical="center" wrapText="1"/>
    </xf>
    <xf numFmtId="177" fontId="24" fillId="6" borderId="1" xfId="2" applyNumberFormat="1" applyFont="1" applyFill="1" applyBorder="1" applyAlignment="1">
      <alignment horizontal="left" vertical="center"/>
    </xf>
    <xf numFmtId="175" fontId="13" fillId="6" borderId="1" xfId="0" applyNumberFormat="1" applyFont="1" applyFill="1" applyBorder="1" applyAlignment="1">
      <alignment horizontal="right" vertical="center" wrapText="1"/>
    </xf>
    <xf numFmtId="49" fontId="13" fillId="10" borderId="1" xfId="2" applyNumberFormat="1" applyFont="1" applyFill="1" applyBorder="1" applyAlignment="1" applyProtection="1">
      <alignment horizontal="center" vertical="center"/>
    </xf>
    <xf numFmtId="0" fontId="12" fillId="5" borderId="1" xfId="4" applyFont="1" applyFill="1" applyBorder="1" applyAlignment="1">
      <alignment horizontal="center" vertical="center" wrapText="1"/>
    </xf>
    <xf numFmtId="0" fontId="13" fillId="22" borderId="1" xfId="4" applyFont="1" applyFill="1" applyBorder="1" applyAlignment="1">
      <alignment horizontal="center" vertical="center" wrapText="1"/>
    </xf>
    <xf numFmtId="0" fontId="13" fillId="22" borderId="1" xfId="0" applyFont="1" applyFill="1" applyBorder="1" applyAlignment="1">
      <alignment horizontal="center" vertical="center" wrapText="1"/>
    </xf>
    <xf numFmtId="0" fontId="13" fillId="22" borderId="1" xfId="0" applyFont="1" applyFill="1" applyBorder="1" applyAlignment="1">
      <alignment horizontal="center" vertical="center"/>
    </xf>
    <xf numFmtId="166" fontId="13" fillId="22" borderId="1" xfId="2" applyFont="1" applyFill="1" applyBorder="1" applyAlignment="1" applyProtection="1">
      <alignment horizontal="left" vertical="center"/>
    </xf>
    <xf numFmtId="4" fontId="13" fillId="5" borderId="1" xfId="2" applyNumberFormat="1" applyFont="1" applyFill="1" applyBorder="1" applyAlignment="1" applyProtection="1">
      <alignment horizontal="center" vertical="center"/>
    </xf>
    <xf numFmtId="166" fontId="13" fillId="16" borderId="1" xfId="2" applyFont="1" applyFill="1" applyBorder="1" applyAlignment="1" applyProtection="1">
      <alignment horizontal="center" vertical="center" wrapText="1"/>
    </xf>
    <xf numFmtId="166" fontId="13" fillId="5" borderId="1" xfId="2" applyFont="1" applyFill="1" applyBorder="1" applyAlignment="1" applyProtection="1">
      <alignment horizontal="center" vertical="center" wrapText="1"/>
    </xf>
    <xf numFmtId="177" fontId="27" fillId="6" borderId="1" xfId="2" applyNumberFormat="1" applyFont="1" applyFill="1" applyBorder="1" applyAlignment="1">
      <alignment horizontal="left" vertical="center"/>
    </xf>
    <xf numFmtId="0" fontId="13" fillId="10" borderId="3" xfId="0" applyFont="1" applyFill="1" applyBorder="1" applyAlignment="1">
      <alignment horizontal="center" vertical="center" wrapText="1"/>
    </xf>
    <xf numFmtId="0" fontId="9" fillId="22" borderId="1" xfId="4" applyFont="1" applyFill="1" applyBorder="1" applyAlignment="1">
      <alignment horizontal="center" vertical="center" wrapText="1"/>
    </xf>
    <xf numFmtId="0" fontId="41" fillId="5" borderId="1" xfId="0" applyFont="1" applyFill="1" applyBorder="1" applyAlignment="1">
      <alignment wrapText="1"/>
    </xf>
    <xf numFmtId="0" fontId="27" fillId="5" borderId="1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horizontal="left" vertical="center" wrapText="1"/>
    </xf>
    <xf numFmtId="0" fontId="43" fillId="5" borderId="1" xfId="0" applyFont="1" applyFill="1" applyBorder="1"/>
    <xf numFmtId="0" fontId="33" fillId="6" borderId="1" xfId="0" applyFont="1" applyFill="1" applyBorder="1" applyAlignment="1">
      <alignment wrapText="1"/>
    </xf>
    <xf numFmtId="0" fontId="7" fillId="7" borderId="1" xfId="0" applyFont="1" applyFill="1" applyBorder="1" applyAlignment="1">
      <alignment wrapText="1"/>
    </xf>
    <xf numFmtId="0" fontId="13" fillId="10" borderId="1" xfId="0" applyFont="1" applyFill="1" applyBorder="1"/>
    <xf numFmtId="0" fontId="0" fillId="0" borderId="1" xfId="6" applyFont="1" applyBorder="1" applyAlignment="1">
      <alignment vertical="center" wrapText="1"/>
    </xf>
    <xf numFmtId="0" fontId="5" fillId="0" borderId="1" xfId="6" applyFont="1" applyBorder="1" applyAlignment="1">
      <alignment wrapText="1"/>
    </xf>
    <xf numFmtId="0" fontId="5" fillId="0" borderId="0" xfId="6" applyFont="1" applyBorder="1" applyAlignment="1">
      <alignment horizontal="center"/>
    </xf>
    <xf numFmtId="0" fontId="0" fillId="0" borderId="0" xfId="6" applyFont="1" applyBorder="1" applyAlignment="1">
      <alignment horizontal="center"/>
    </xf>
    <xf numFmtId="0" fontId="5" fillId="0" borderId="1" xfId="6" applyFont="1" applyBorder="1" applyAlignment="1">
      <alignment horizontal="center" vertical="center" wrapText="1"/>
    </xf>
    <xf numFmtId="0" fontId="5" fillId="0" borderId="1" xfId="6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4" fillId="0" borderId="0" xfId="8" applyFont="1" applyBorder="1" applyAlignment="1">
      <alignment horizontal="center" vertical="center" wrapText="1"/>
    </xf>
  </cellXfs>
  <cellStyles count="35">
    <cellStyle name="Euro" xfId="3"/>
    <cellStyle name="Excel Built-in Normal" xfId="13"/>
    <cellStyle name="Migliaia" xfId="1" builtinId="3"/>
    <cellStyle name="Migliaia 2" xfId="19"/>
    <cellStyle name="Migliaia 2 2" xfId="22"/>
    <cellStyle name="Migliaia 2 3" xfId="23"/>
    <cellStyle name="Migliaia 2 4" xfId="34"/>
    <cellStyle name="Normale" xfId="0" builtinId="0"/>
    <cellStyle name="Normale 2" xfId="4"/>
    <cellStyle name="Normale 2 2" xfId="5"/>
    <cellStyle name="Normale 2 2 2" xfId="17"/>
    <cellStyle name="Normale 2 2 2 2" xfId="24"/>
    <cellStyle name="Normale 2 3" xfId="12"/>
    <cellStyle name="Normale 2 3 2" xfId="25"/>
    <cellStyle name="Normale 2 4" xfId="14"/>
    <cellStyle name="Normale 2 4 2" xfId="26"/>
    <cellStyle name="Normale 3" xfId="6"/>
    <cellStyle name="Normale 4" xfId="7"/>
    <cellStyle name="Normale 4 2" xfId="11"/>
    <cellStyle name="Normale 4 2 2" xfId="27"/>
    <cellStyle name="Normale 5" xfId="15"/>
    <cellStyle name="Normale 5 2" xfId="28"/>
    <cellStyle name="Normale 6" xfId="8"/>
    <cellStyle name="Normale 7" xfId="9"/>
    <cellStyle name="Normale 7 2" xfId="16"/>
    <cellStyle name="Normale 7 2 2" xfId="29"/>
    <cellStyle name="Normale 8" xfId="10"/>
    <cellStyle name="Normale 8 2" xfId="20"/>
    <cellStyle name="Normale 8 3" xfId="30"/>
    <cellStyle name="Normale 8 4" xfId="32"/>
    <cellStyle name="Valuta" xfId="2" builtinId="4"/>
    <cellStyle name="Valuta 2" xfId="18"/>
    <cellStyle name="Valuta 2 2" xfId="21"/>
    <cellStyle name="Valuta 2 3" xfId="31"/>
    <cellStyle name="Valuta 2 4" xfId="3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6000"/>
      <rgbColor rgb="FF800080"/>
      <rgbColor rgb="FF008080"/>
      <rgbColor rgb="FFC0C0C0"/>
      <rgbColor rgb="FF808080"/>
      <rgbColor rgb="FF9999FF"/>
      <rgbColor rgb="FF993366"/>
      <rgbColor rgb="FFFFF5CE"/>
      <rgbColor rgb="FFFFD7D7"/>
      <rgbColor rgb="FF660066"/>
      <rgbColor rgb="FFFF8080"/>
      <rgbColor rgb="FF0066CC"/>
      <rgbColor rgb="FFB4C7DC"/>
      <rgbColor rgb="FF000080"/>
      <rgbColor rgb="FFFF00FF"/>
      <rgbColor rgb="FFE6E905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D4EA6B"/>
      <rgbColor rgb="FF99CCFF"/>
      <rgbColor rgb="FFE0C2CD"/>
      <rgbColor rgb="FFCC99FF"/>
      <rgbColor rgb="FFFFD8CE"/>
      <rgbColor rgb="FF3366FF"/>
      <rgbColor rgb="FF33CCCC"/>
      <rgbColor rgb="FF81D41A"/>
      <rgbColor rgb="FFFFB66C"/>
      <rgbColor rgb="FFFF9900"/>
      <rgbColor rgb="FFFF4000"/>
      <rgbColor rgb="FF666699"/>
      <rgbColor rgb="FF969696"/>
      <rgbColor rgb="FF003366"/>
      <rgbColor rgb="FF00A933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-cubeddu/Desktop/File%20avvio%20Programmazione%20ARES%202023_2024%20S.C.%20Acquisti%20Beni%2020.10.2022%20NUOV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51793casti/Desktop/ARES/programmazione%202022-2023/APPROVAZIONE%20PROGRAMMAZIONE/revisione%20programmazione%202022-2023/colleghi/FABIOLA%20Programmazione%202022%202023%20All.%2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CHEDA A"/>
      <sheetName val="SCHEDA B PARI SOTTO 1"/>
      <sheetName val="SCHEDA B SOPRA 1 "/>
      <sheetName val="SCHEDA C"/>
    </sheetNames>
    <sheetDataSet>
      <sheetData sheetId="0"/>
      <sheetData sheetId="1">
        <row r="375">
          <cell r="U375">
            <v>20000</v>
          </cell>
          <cell r="W375">
            <v>226744.95999999999</v>
          </cell>
        </row>
      </sheetData>
      <sheetData sheetId="2">
        <row r="174">
          <cell r="U174">
            <v>0</v>
          </cell>
          <cell r="W174">
            <v>4836800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CHEDA A"/>
      <sheetName val="SCHEDA C"/>
      <sheetName val="SCHEDA B PARI SOTTO 1"/>
      <sheetName val="SCHEDA B SOPRA 1 "/>
      <sheetName val="bep"/>
    </sheetNames>
    <sheetDataSet>
      <sheetData sheetId="0" refreshError="1"/>
      <sheetData sheetId="1" refreshError="1"/>
      <sheetData sheetId="2" refreshError="1"/>
      <sheetData sheetId="3" refreshError="1">
        <row r="58">
          <cell r="U58">
            <v>884531.27</v>
          </cell>
        </row>
        <row r="74">
          <cell r="T74">
            <v>100000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34"/>
  <sheetViews>
    <sheetView zoomScale="90" zoomScaleNormal="90" workbookViewId="0">
      <selection activeCell="G13" sqref="G13"/>
    </sheetView>
  </sheetViews>
  <sheetFormatPr defaultColWidth="31.7109375" defaultRowHeight="15"/>
  <cols>
    <col min="6" max="6" width="12" customWidth="1"/>
  </cols>
  <sheetData>
    <row r="2" spans="1:10">
      <c r="A2" s="357" t="s">
        <v>1243</v>
      </c>
      <c r="B2" s="357"/>
      <c r="C2" s="357"/>
      <c r="D2" s="357"/>
      <c r="E2" s="357"/>
      <c r="F2" s="1"/>
      <c r="G2" s="1"/>
      <c r="H2" s="1"/>
      <c r="I2" s="1"/>
      <c r="J2" s="1"/>
    </row>
    <row r="3" spans="1:10">
      <c r="A3" s="357" t="s">
        <v>0</v>
      </c>
      <c r="B3" s="357"/>
      <c r="C3" s="357"/>
      <c r="D3" s="357"/>
      <c r="E3" s="357"/>
      <c r="F3" s="1"/>
      <c r="G3" s="1"/>
      <c r="H3" s="1"/>
      <c r="I3" s="1"/>
      <c r="J3" s="1"/>
    </row>
    <row r="4" spans="1:10">
      <c r="A4" s="2"/>
      <c r="B4" s="2"/>
      <c r="C4" s="2"/>
      <c r="D4" s="2"/>
      <c r="E4" s="3"/>
      <c r="F4" s="1"/>
      <c r="G4" s="1"/>
      <c r="H4" s="1"/>
      <c r="I4" s="1"/>
      <c r="J4" s="1"/>
    </row>
    <row r="5" spans="1:10">
      <c r="A5" s="358" t="s">
        <v>1</v>
      </c>
      <c r="B5" s="358"/>
      <c r="C5" s="358"/>
      <c r="D5" s="358"/>
      <c r="E5" s="358"/>
      <c r="F5" s="6"/>
      <c r="G5" s="6"/>
      <c r="H5" s="6"/>
      <c r="I5" s="6"/>
      <c r="J5" s="6"/>
    </row>
    <row r="6" spans="1:10">
      <c r="F6" s="6"/>
      <c r="G6" s="6"/>
      <c r="H6" s="6"/>
      <c r="I6" s="6"/>
      <c r="J6" s="6"/>
    </row>
    <row r="7" spans="1:10" ht="15" customHeight="1">
      <c r="A7" s="359" t="s">
        <v>2</v>
      </c>
      <c r="B7" s="359"/>
      <c r="C7" s="360" t="s">
        <v>3</v>
      </c>
      <c r="D7" s="360"/>
      <c r="E7" s="360"/>
      <c r="F7" s="6"/>
      <c r="G7" s="6"/>
      <c r="H7" s="6"/>
      <c r="I7" s="6"/>
      <c r="J7" s="6"/>
    </row>
    <row r="8" spans="1:10">
      <c r="A8" s="359"/>
      <c r="B8" s="359"/>
      <c r="C8" s="360" t="s">
        <v>4</v>
      </c>
      <c r="D8" s="360"/>
      <c r="E8" s="360" t="s">
        <v>5</v>
      </c>
      <c r="F8" s="6"/>
      <c r="G8" s="6"/>
      <c r="H8" s="6"/>
      <c r="I8" s="6"/>
      <c r="J8" s="6"/>
    </row>
    <row r="9" spans="1:10">
      <c r="A9" s="359"/>
      <c r="B9" s="359"/>
      <c r="C9" s="4" t="s">
        <v>1244</v>
      </c>
      <c r="D9" s="4" t="s">
        <v>1245</v>
      </c>
      <c r="E9" s="360"/>
      <c r="F9" s="6"/>
      <c r="G9" s="6"/>
      <c r="H9" s="6"/>
      <c r="I9" s="6"/>
      <c r="J9" s="6"/>
    </row>
    <row r="10" spans="1:10" ht="15" customHeight="1">
      <c r="A10" s="355" t="s">
        <v>6</v>
      </c>
      <c r="B10" s="355"/>
      <c r="C10" s="5">
        <f>SUMIF('SCHEDA B PARI SOTTO 1'!$AL:$AL,"DVL",'SCHEDA B PARI SOTTO 1'!$T:$T)+SUMIF('SCHEDA B PARI SOTTO 1'!$AL:$AL,"DVL (U.E..)",'SCHEDA B PARI SOTTO 1'!$T:$T)+SUMIF('SCHEDA B SOPRA 1 '!$AL:$AL,"DVL",'SCHEDA B SOPRA 1 '!$T:$T)+SUMIF('SCHEDA B SOPRA 1 '!$AL:$AL,"DVL (U.E..)",'SCHEDA B SOPRA 1 '!$T:$T)</f>
        <v>65289383.993319988</v>
      </c>
      <c r="D10" s="5">
        <f>SUMIF('SCHEDA B PARI SOTTO 1'!$AL:$AL,"DVL",'SCHEDA B PARI SOTTO 1'!$U:$U)+SUMIF('SCHEDA B PARI SOTTO 1'!$AL:$AL,"DVL (U.E..)",'SCHEDA B PARI SOTTO 1'!$U:$U)+SUMIF('SCHEDA B SOPRA 1 '!$AL:$AL,"DVL",'SCHEDA B SOPRA 1 '!$U:$U)+SUMIF('SCHEDA B SOPRA 1 '!$AL:$AL,"DVL (U.E..)",'SCHEDA B SOPRA 1 '!$U:$U)</f>
        <v>40919479.527960002</v>
      </c>
      <c r="E10" s="5">
        <f>SUM(C10:D10)</f>
        <v>106208863.52127999</v>
      </c>
      <c r="F10" s="6"/>
      <c r="G10" s="6"/>
      <c r="H10" s="6"/>
      <c r="I10" s="6"/>
      <c r="J10" s="6"/>
    </row>
    <row r="11" spans="1:10" ht="15" customHeight="1">
      <c r="A11" s="355" t="s">
        <v>7</v>
      </c>
      <c r="B11" s="355"/>
      <c r="C11" s="198"/>
      <c r="D11" s="198"/>
      <c r="E11" s="198"/>
      <c r="F11" s="6"/>
      <c r="G11" s="6"/>
      <c r="H11" s="6"/>
      <c r="I11" s="6"/>
      <c r="J11" s="6"/>
    </row>
    <row r="12" spans="1:10" ht="15" customHeight="1">
      <c r="A12" s="355" t="s">
        <v>8</v>
      </c>
      <c r="B12" s="355"/>
      <c r="C12" s="198">
        <f>SUMIF('SCHEDA B PARI SOTTO 1'!$AL:$AL,"CANONE DA PRIVATI",'SCHEDA B PARI SOTTO 1'!$T:$T)+SUMIF('SCHEDA B SOPRA 1 '!$AL:$AL,"CANONE DA PRIVATI",'SCHEDA B SOPRA 1 '!$T:$T)+SUMIF('SCHEDA B SOPRA 1 '!$D:$D,"ASILO NIDO AZIENDALE ASL NUORO",'SCHEDA B SOPRA 1 '!$T:$T)*0.5</f>
        <v>223000</v>
      </c>
      <c r="D12" s="198">
        <f>SUMIF('SCHEDA B PARI SOTTO 1'!$AL:$AL,"CANONE DA PRIVATI",'SCHEDA B PARI SOTTO 1'!$U:$U)+SUMIF('SCHEDA B SOPRA 1 '!$AL:$AL,"CANONE DA PRIVATI",'SCHEDA B SOPRA 1 '!$U:$U)+ SUMIF('SCHEDA B SOPRA 1 '!$D:$D,"ASILO NIDO AZIENDALE ASL NUORO",'SCHEDA B SOPRA 1 '!$U:$U)*0.5</f>
        <v>493250</v>
      </c>
      <c r="E12" s="198">
        <f>SUM(C12:D12)</f>
        <v>716250</v>
      </c>
      <c r="F12" s="6"/>
      <c r="G12" s="6"/>
      <c r="H12" s="6"/>
      <c r="I12" s="6"/>
      <c r="J12" s="6"/>
    </row>
    <row r="13" spans="1:10" ht="15" customHeight="1">
      <c r="A13" s="355" t="s">
        <v>9</v>
      </c>
      <c r="B13" s="355"/>
      <c r="C13" s="5">
        <f>SUMIF('SCHEDA B PARI SOTTO 1'!$AL:$AL,"stanziamenti di bilancio",'SCHEDA B PARI SOTTO 1'!$T:$T)+SUMIF('SCHEDA B SOPRA 1 '!$AL:$AL,"stanziamenti di bilancio",'SCHEDA B SOPRA 1 '!$T:$T)-SUMIF('SCHEDA B SOPRA 1 '!$D:$D,"ASILO NIDO AZIENDALE ASL NUORO",'SCHEDA B SOPRA 1 '!$T:$T)*0.5</f>
        <v>933140288.41619325</v>
      </c>
      <c r="D13" s="5">
        <f>SUMIF('SCHEDA B PARI SOTTO 1'!$AL:$AL,"stanziamenti di bilancio",'SCHEDA B PARI SOTTO 1'!$U:$U)+SUMIF('SCHEDA B SOPRA 1 '!$AL:$AL,"stanziamenti di bilancio",'SCHEDA B SOPRA 1 '!$U:$U)-SUMIF('SCHEDA B SOPRA 1 '!$D:$D,"ASILO NIDO AZIENDALE ASL NUORO",'SCHEDA B SOPRA 1 '!$U:$U)*0.5</f>
        <v>956335893.18833327</v>
      </c>
      <c r="E13" s="5">
        <f>SUM(C13:D13)</f>
        <v>1889476181.6045265</v>
      </c>
      <c r="F13" s="6"/>
      <c r="G13" s="6"/>
      <c r="H13" s="6"/>
      <c r="I13" s="6"/>
      <c r="J13" s="6"/>
    </row>
    <row r="14" spans="1:10" ht="15" customHeight="1">
      <c r="A14" s="355" t="s">
        <v>10</v>
      </c>
      <c r="B14" s="355"/>
      <c r="C14" s="5"/>
      <c r="D14" s="5"/>
      <c r="E14" s="5"/>
      <c r="F14" s="6"/>
      <c r="G14" s="6"/>
      <c r="H14" s="6"/>
      <c r="I14" s="6"/>
      <c r="J14" s="6"/>
    </row>
    <row r="15" spans="1:10" ht="15" customHeight="1">
      <c r="A15" s="355" t="s">
        <v>11</v>
      </c>
      <c r="B15" s="355"/>
      <c r="C15" s="5"/>
      <c r="D15" s="5"/>
      <c r="E15" s="5"/>
      <c r="F15" s="6"/>
      <c r="G15" s="6"/>
      <c r="H15" s="6"/>
      <c r="I15" s="6"/>
      <c r="J15" s="6"/>
    </row>
    <row r="16" spans="1:10" ht="15" customHeight="1">
      <c r="A16" s="355" t="s">
        <v>12</v>
      </c>
      <c r="B16" s="355"/>
      <c r="C16" s="5"/>
      <c r="D16" s="5"/>
      <c r="E16" s="5"/>
      <c r="F16" s="6"/>
      <c r="G16" s="6"/>
      <c r="H16" s="6"/>
      <c r="I16" s="6"/>
      <c r="J16" s="6"/>
    </row>
    <row r="17" spans="1:10" ht="15" customHeight="1">
      <c r="A17" s="356" t="s">
        <v>13</v>
      </c>
      <c r="B17" s="356"/>
      <c r="C17" s="5">
        <f>SUM(C10:C16)</f>
        <v>998652672.40951324</v>
      </c>
      <c r="D17" s="5">
        <f>SUM(D10:D16)</f>
        <v>997748622.71629333</v>
      </c>
      <c r="E17" s="5">
        <f>SUM(C17:D17)</f>
        <v>1996401295.1258066</v>
      </c>
      <c r="F17" s="6"/>
      <c r="G17" s="6"/>
      <c r="H17" s="6"/>
      <c r="I17" s="6"/>
      <c r="J17" s="6"/>
    </row>
    <row r="18" spans="1:10">
      <c r="A18" s="1"/>
      <c r="B18" s="1"/>
      <c r="C18" s="1"/>
      <c r="D18" s="7"/>
      <c r="E18" s="1"/>
      <c r="F18" s="6"/>
      <c r="G18" s="6"/>
      <c r="H18" s="6"/>
      <c r="I18" s="6"/>
      <c r="J18" s="6"/>
    </row>
    <row r="19" spans="1:10" ht="26.25">
      <c r="A19" s="9" t="s">
        <v>14</v>
      </c>
      <c r="B19" s="6"/>
      <c r="C19" s="14" t="s">
        <v>16</v>
      </c>
      <c r="D19" s="6"/>
      <c r="E19" s="6"/>
      <c r="F19" s="11"/>
      <c r="H19" s="12"/>
      <c r="I19" s="8"/>
      <c r="J19" s="8"/>
    </row>
    <row r="20" spans="1:10" ht="26.25">
      <c r="A20" s="13" t="s">
        <v>15</v>
      </c>
      <c r="B20" s="6"/>
      <c r="C20" s="14" t="s">
        <v>17</v>
      </c>
      <c r="D20" s="6"/>
      <c r="E20" s="6"/>
      <c r="F20" s="6"/>
      <c r="H20" s="6"/>
      <c r="I20" s="6"/>
      <c r="J20" s="6"/>
    </row>
    <row r="21" spans="1:10" ht="26.25">
      <c r="A21" s="1"/>
      <c r="B21" s="6"/>
      <c r="C21" s="14" t="s">
        <v>18</v>
      </c>
      <c r="D21" s="6"/>
      <c r="E21" s="6"/>
      <c r="F21" s="6"/>
      <c r="H21" s="6"/>
      <c r="I21" s="6"/>
      <c r="J21" s="6"/>
    </row>
    <row r="22" spans="1:10" ht="26.25">
      <c r="A22" s="10"/>
      <c r="B22" s="6"/>
      <c r="C22" s="14" t="s">
        <v>19</v>
      </c>
      <c r="D22" s="6"/>
      <c r="E22" s="6"/>
      <c r="F22" s="6"/>
      <c r="H22" s="6"/>
      <c r="I22" s="6"/>
      <c r="J22" s="6"/>
    </row>
    <row r="23" spans="1:10" ht="26.25">
      <c r="A23" s="10"/>
      <c r="B23" s="6"/>
      <c r="C23" s="14" t="s">
        <v>20</v>
      </c>
      <c r="D23" s="6"/>
      <c r="E23" s="6"/>
      <c r="F23" s="6"/>
      <c r="H23" s="6"/>
      <c r="I23" s="6"/>
      <c r="J23" s="6"/>
    </row>
    <row r="24" spans="1:10" ht="26.25">
      <c r="A24" s="10"/>
      <c r="B24" s="6"/>
      <c r="C24" s="14" t="s">
        <v>21</v>
      </c>
      <c r="D24" s="6"/>
      <c r="E24" s="6"/>
      <c r="F24" s="6"/>
      <c r="H24" s="6"/>
      <c r="I24" s="6"/>
      <c r="J24" s="6"/>
    </row>
    <row r="25" spans="1:10" ht="15.75" thickBot="1">
      <c r="A25" s="10"/>
      <c r="B25" s="6"/>
      <c r="C25" s="16" t="s">
        <v>22</v>
      </c>
      <c r="D25" s="6"/>
      <c r="E25" s="6"/>
      <c r="F25" s="6"/>
      <c r="H25" s="6"/>
      <c r="I25" s="6"/>
      <c r="J25" s="6"/>
    </row>
    <row r="26" spans="1:10">
      <c r="A26" s="10"/>
      <c r="B26" s="6"/>
      <c r="C26" s="6"/>
      <c r="D26" s="6"/>
      <c r="E26" s="6"/>
      <c r="F26" s="6"/>
      <c r="G26" s="6"/>
      <c r="H26" s="6"/>
      <c r="I26" s="6"/>
      <c r="J26" s="6"/>
    </row>
    <row r="27" spans="1:10">
      <c r="A27" s="10"/>
      <c r="B27" s="15"/>
      <c r="D27" s="1"/>
      <c r="E27" s="1"/>
      <c r="F27" s="6"/>
      <c r="G27" s="6"/>
      <c r="H27" s="6"/>
      <c r="I27" s="6"/>
      <c r="J27" s="6"/>
    </row>
    <row r="28" spans="1:10">
      <c r="A28" s="15"/>
      <c r="B28" s="15"/>
      <c r="C28" s="15"/>
      <c r="D28" s="15"/>
      <c r="E28" s="15"/>
      <c r="F28" s="6"/>
      <c r="G28" s="6"/>
      <c r="H28" s="6"/>
      <c r="I28" s="6"/>
      <c r="J28" s="6"/>
    </row>
    <row r="29" spans="1:10">
      <c r="A29" s="15"/>
      <c r="B29" s="15"/>
      <c r="C29" s="15"/>
      <c r="D29" s="15"/>
      <c r="E29" s="15"/>
      <c r="F29" s="6"/>
      <c r="G29" s="6"/>
      <c r="H29" s="6"/>
      <c r="I29" s="6"/>
      <c r="J29" s="6"/>
    </row>
    <row r="30" spans="1:10">
      <c r="A30" s="15"/>
      <c r="B30" s="15"/>
      <c r="C30" s="15"/>
      <c r="D30" s="15"/>
      <c r="E30" s="15"/>
      <c r="F30" s="6"/>
      <c r="G30" s="6"/>
      <c r="H30" s="6"/>
      <c r="I30" s="6"/>
      <c r="J30" s="6"/>
    </row>
    <row r="31" spans="1:10">
      <c r="A31" s="15"/>
      <c r="B31" s="15"/>
      <c r="C31" s="15"/>
      <c r="D31" s="15"/>
      <c r="E31" s="15"/>
      <c r="F31" s="6"/>
      <c r="G31" s="6"/>
      <c r="H31" s="6"/>
      <c r="I31" s="6"/>
      <c r="J31" s="6"/>
    </row>
    <row r="32" spans="1:10">
      <c r="A32" s="15"/>
      <c r="B32" s="15"/>
      <c r="C32" s="15"/>
      <c r="D32" s="15"/>
      <c r="E32" s="15"/>
      <c r="F32" s="6"/>
      <c r="G32" s="6"/>
      <c r="H32" s="6"/>
      <c r="I32" s="6"/>
      <c r="J32" s="6"/>
    </row>
    <row r="33" spans="6:10">
      <c r="F33" s="6"/>
      <c r="G33" s="6"/>
      <c r="H33" s="6"/>
      <c r="I33" s="6"/>
      <c r="J33" s="6"/>
    </row>
    <row r="34" spans="6:10">
      <c r="F34" s="6"/>
      <c r="G34" s="6"/>
      <c r="H34" s="6"/>
      <c r="I34" s="6"/>
      <c r="J34" s="6"/>
    </row>
  </sheetData>
  <mergeCells count="15">
    <mergeCell ref="A2:E2"/>
    <mergeCell ref="A3:E3"/>
    <mergeCell ref="A5:E5"/>
    <mergeCell ref="A7:B9"/>
    <mergeCell ref="C7:E7"/>
    <mergeCell ref="C8:D8"/>
    <mergeCell ref="E8:E9"/>
    <mergeCell ref="A15:B15"/>
    <mergeCell ref="A16:B16"/>
    <mergeCell ref="A17:B17"/>
    <mergeCell ref="A10:B10"/>
    <mergeCell ref="A11:B11"/>
    <mergeCell ref="A12:B12"/>
    <mergeCell ref="A13:B13"/>
    <mergeCell ref="A14:B14"/>
  </mergeCells>
  <printOptions horizontalCentered="1"/>
  <pageMargins left="0.51181102362204722" right="0.51181102362204722" top="0.35433070866141736" bottom="0.35433070866141736" header="0.51181102362204722" footer="0.51181102362204722"/>
  <pageSetup paperSize="8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HP373"/>
  <sheetViews>
    <sheetView topLeftCell="U1" zoomScale="96" zoomScaleNormal="96" workbookViewId="0">
      <pane ySplit="3" topLeftCell="A4" activePane="bottomLeft" state="frozen"/>
      <selection activeCell="AD1" sqref="AD1"/>
      <selection pane="bottomLeft" activeCell="D3" sqref="D3"/>
    </sheetView>
  </sheetViews>
  <sheetFormatPr defaultColWidth="17.7109375" defaultRowHeight="15"/>
  <cols>
    <col min="1" max="1" width="13.5703125" customWidth="1"/>
    <col min="2" max="2" width="16" customWidth="1"/>
    <col min="3" max="3" width="13.42578125" customWidth="1"/>
    <col min="4" max="4" width="47.85546875" customWidth="1"/>
    <col min="5" max="5" width="16.140625" customWidth="1"/>
    <col min="6" max="6" width="13.7109375" customWidth="1"/>
    <col min="7" max="7" width="12.85546875" customWidth="1"/>
    <col min="8" max="8" width="13.7109375" customWidth="1"/>
    <col min="9" max="9" width="12.5703125" customWidth="1"/>
    <col min="10" max="10" width="19.7109375" customWidth="1"/>
    <col min="11" max="11" width="30" customWidth="1"/>
    <col min="12" max="12" width="30.5703125" customWidth="1"/>
    <col min="13" max="13" width="16.28515625" customWidth="1"/>
    <col min="14" max="14" width="12.140625" customWidth="1"/>
    <col min="15" max="15" width="13.7109375" customWidth="1"/>
    <col min="16" max="16" width="16.28515625" customWidth="1"/>
    <col min="17" max="18" width="12.5703125" customWidth="1"/>
    <col min="19" max="19" width="14.85546875" customWidth="1"/>
    <col min="20" max="20" width="25.28515625" style="70" customWidth="1"/>
    <col min="21" max="21" width="24.28515625" customWidth="1"/>
    <col min="22" max="22" width="20.140625" customWidth="1"/>
    <col min="23" max="23" width="25.140625" customWidth="1"/>
    <col min="24" max="25" width="16.28515625" customWidth="1"/>
    <col min="26" max="26" width="14.42578125" customWidth="1"/>
    <col min="27" max="27" width="16.7109375" customWidth="1"/>
    <col min="36" max="36" width="13.42578125" customWidth="1"/>
    <col min="37" max="37" width="32.28515625" style="17" customWidth="1"/>
  </cols>
  <sheetData>
    <row r="3" spans="1:48" ht="222" customHeight="1">
      <c r="A3" s="65" t="s">
        <v>23</v>
      </c>
      <c r="B3" s="65" t="s">
        <v>24</v>
      </c>
      <c r="C3" s="65" t="s">
        <v>25</v>
      </c>
      <c r="D3" s="65" t="s">
        <v>26</v>
      </c>
      <c r="E3" s="65" t="s">
        <v>27</v>
      </c>
      <c r="F3" s="65" t="s">
        <v>28</v>
      </c>
      <c r="G3" s="65" t="s">
        <v>29</v>
      </c>
      <c r="H3" s="65" t="s">
        <v>30</v>
      </c>
      <c r="I3" s="65" t="s">
        <v>1028</v>
      </c>
      <c r="J3" s="65" t="s">
        <v>31</v>
      </c>
      <c r="K3" s="65" t="s">
        <v>32</v>
      </c>
      <c r="L3" s="65" t="s">
        <v>33</v>
      </c>
      <c r="M3" s="65" t="s">
        <v>34</v>
      </c>
      <c r="N3" s="65" t="s">
        <v>35</v>
      </c>
      <c r="O3" s="65" t="s">
        <v>36</v>
      </c>
      <c r="P3" s="65" t="s">
        <v>37</v>
      </c>
      <c r="Q3" s="65" t="s">
        <v>38</v>
      </c>
      <c r="R3" s="65" t="s">
        <v>39</v>
      </c>
      <c r="S3" s="65" t="s">
        <v>40</v>
      </c>
      <c r="T3" s="69" t="s">
        <v>1071</v>
      </c>
      <c r="U3" s="65" t="s">
        <v>1072</v>
      </c>
      <c r="V3" s="65" t="s">
        <v>41</v>
      </c>
      <c r="W3" s="66" t="s">
        <v>42</v>
      </c>
      <c r="X3" s="65" t="s">
        <v>43</v>
      </c>
      <c r="Y3" s="65" t="s">
        <v>44</v>
      </c>
      <c r="Z3" s="65" t="s">
        <v>45</v>
      </c>
      <c r="AA3" s="65" t="s">
        <v>46</v>
      </c>
      <c r="AB3" s="65" t="s">
        <v>47</v>
      </c>
      <c r="AC3" s="65" t="s">
        <v>48</v>
      </c>
      <c r="AD3" s="65" t="s">
        <v>49</v>
      </c>
      <c r="AE3" s="65" t="s">
        <v>50</v>
      </c>
      <c r="AF3" s="65" t="s">
        <v>51</v>
      </c>
      <c r="AG3" s="65" t="s">
        <v>52</v>
      </c>
      <c r="AH3" s="65" t="s">
        <v>53</v>
      </c>
      <c r="AI3" s="65" t="s">
        <v>54</v>
      </c>
      <c r="AJ3" s="65" t="s">
        <v>55</v>
      </c>
      <c r="AK3" s="65" t="s">
        <v>56</v>
      </c>
      <c r="AL3" s="65" t="s">
        <v>57</v>
      </c>
    </row>
    <row r="4" spans="1:48" ht="101.25" customHeight="1">
      <c r="A4" s="156"/>
      <c r="B4" s="149" t="s">
        <v>58</v>
      </c>
      <c r="C4" s="73" t="s">
        <v>59</v>
      </c>
      <c r="D4" s="72" t="s">
        <v>60</v>
      </c>
      <c r="E4" s="73" t="s">
        <v>61</v>
      </c>
      <c r="F4" s="73">
        <v>12</v>
      </c>
      <c r="G4" s="79" t="s">
        <v>62</v>
      </c>
      <c r="H4" s="79">
        <v>2022</v>
      </c>
      <c r="I4" s="79">
        <v>2022</v>
      </c>
      <c r="J4" s="74"/>
      <c r="K4" s="74" t="s">
        <v>64</v>
      </c>
      <c r="L4" s="74"/>
      <c r="M4" s="74" t="s">
        <v>62</v>
      </c>
      <c r="N4" s="74" t="s">
        <v>65</v>
      </c>
      <c r="O4" s="75" t="s">
        <v>66</v>
      </c>
      <c r="P4" s="74">
        <v>79941000</v>
      </c>
      <c r="Q4" s="75">
        <v>1</v>
      </c>
      <c r="R4" s="75" t="s">
        <v>62</v>
      </c>
      <c r="S4" s="75" t="s">
        <v>62</v>
      </c>
      <c r="T4" s="76">
        <v>40000</v>
      </c>
      <c r="U4" s="52">
        <v>0</v>
      </c>
      <c r="V4" s="52">
        <v>0</v>
      </c>
      <c r="W4" s="52">
        <v>40000</v>
      </c>
      <c r="X4" s="75" t="s">
        <v>64</v>
      </c>
      <c r="Y4" s="77"/>
      <c r="Z4" s="77" t="s">
        <v>64</v>
      </c>
      <c r="AA4" s="78"/>
      <c r="AB4" s="157">
        <v>8024</v>
      </c>
      <c r="AC4" s="157">
        <v>3894</v>
      </c>
      <c r="AD4" s="157">
        <v>3700</v>
      </c>
      <c r="AE4" s="157">
        <v>1380</v>
      </c>
      <c r="AF4" s="157">
        <v>3840</v>
      </c>
      <c r="AG4" s="157">
        <v>2336</v>
      </c>
      <c r="AH4" s="157">
        <v>2996</v>
      </c>
      <c r="AI4" s="157">
        <v>13740</v>
      </c>
      <c r="AJ4" s="49"/>
      <c r="AK4" s="48"/>
      <c r="AL4" s="85" t="s">
        <v>67</v>
      </c>
      <c r="AM4" s="18"/>
      <c r="AN4" s="18"/>
      <c r="AO4" s="19"/>
      <c r="AP4" s="19"/>
      <c r="AQ4" s="19"/>
      <c r="AR4" s="19"/>
      <c r="AS4" s="19"/>
      <c r="AT4" s="19"/>
      <c r="AU4" s="19"/>
      <c r="AV4" s="19"/>
    </row>
    <row r="5" spans="1:48" ht="101.25" customHeight="1">
      <c r="A5" s="308"/>
      <c r="B5" s="149" t="s">
        <v>58</v>
      </c>
      <c r="C5" s="79" t="s">
        <v>68</v>
      </c>
      <c r="D5" s="310" t="s">
        <v>69</v>
      </c>
      <c r="E5" s="73" t="s">
        <v>70</v>
      </c>
      <c r="F5" s="79">
        <v>12</v>
      </c>
      <c r="G5" s="79" t="s">
        <v>64</v>
      </c>
      <c r="H5" s="79">
        <v>2023</v>
      </c>
      <c r="I5" s="79">
        <v>2023</v>
      </c>
      <c r="J5" s="80" t="s">
        <v>71</v>
      </c>
      <c r="K5" s="79" t="s">
        <v>62</v>
      </c>
      <c r="L5" s="309" t="s">
        <v>72</v>
      </c>
      <c r="M5" s="79" t="s">
        <v>64</v>
      </c>
      <c r="N5" s="74" t="s">
        <v>65</v>
      </c>
      <c r="O5" s="79" t="s">
        <v>66</v>
      </c>
      <c r="P5" s="79">
        <v>71300000</v>
      </c>
      <c r="Q5" s="81">
        <v>1</v>
      </c>
      <c r="R5" s="79" t="s">
        <v>64</v>
      </c>
      <c r="S5" s="79" t="s">
        <v>64</v>
      </c>
      <c r="T5" s="82">
        <v>42000</v>
      </c>
      <c r="U5" s="82">
        <v>0</v>
      </c>
      <c r="V5" s="82">
        <v>0</v>
      </c>
      <c r="W5" s="82">
        <v>42000</v>
      </c>
      <c r="X5" s="83"/>
      <c r="Y5" s="83"/>
      <c r="Z5" s="83"/>
      <c r="AA5" s="78"/>
      <c r="AB5" s="79"/>
      <c r="AC5" s="79"/>
      <c r="AD5" s="79" t="s">
        <v>73</v>
      </c>
      <c r="AE5" s="79"/>
      <c r="AF5" s="79"/>
      <c r="AG5" s="79"/>
      <c r="AH5" s="79"/>
      <c r="AI5" s="79"/>
      <c r="AJ5" s="79"/>
      <c r="AK5" s="84"/>
      <c r="AL5" s="41" t="s">
        <v>74</v>
      </c>
      <c r="AM5" s="18"/>
      <c r="AN5" s="18"/>
      <c r="AO5" s="19"/>
      <c r="AP5" s="19"/>
      <c r="AQ5" s="19"/>
      <c r="AR5" s="19"/>
      <c r="AS5" s="19"/>
      <c r="AT5" s="19"/>
      <c r="AU5" s="19"/>
      <c r="AV5" s="19"/>
    </row>
    <row r="6" spans="1:48" ht="101.25" customHeight="1">
      <c r="A6" s="308"/>
      <c r="B6" s="149" t="s">
        <v>58</v>
      </c>
      <c r="C6" s="79" t="s">
        <v>68</v>
      </c>
      <c r="D6" s="310" t="s">
        <v>75</v>
      </c>
      <c r="E6" s="187" t="s">
        <v>98</v>
      </c>
      <c r="F6" s="79">
        <v>12</v>
      </c>
      <c r="G6" s="79" t="s">
        <v>64</v>
      </c>
      <c r="H6" s="79">
        <v>2023</v>
      </c>
      <c r="I6" s="79">
        <v>2023</v>
      </c>
      <c r="J6" s="80" t="s">
        <v>76</v>
      </c>
      <c r="K6" s="79" t="s">
        <v>62</v>
      </c>
      <c r="L6" s="309" t="s">
        <v>77</v>
      </c>
      <c r="M6" s="79" t="s">
        <v>64</v>
      </c>
      <c r="N6" s="74" t="s">
        <v>65</v>
      </c>
      <c r="O6" s="79" t="s">
        <v>66</v>
      </c>
      <c r="P6" s="79">
        <v>71300000</v>
      </c>
      <c r="Q6" s="81">
        <v>1</v>
      </c>
      <c r="R6" s="79" t="s">
        <v>64</v>
      </c>
      <c r="S6" s="79" t="s">
        <v>64</v>
      </c>
      <c r="T6" s="82">
        <v>42000</v>
      </c>
      <c r="U6" s="82">
        <v>0</v>
      </c>
      <c r="V6" s="82">
        <v>0</v>
      </c>
      <c r="W6" s="82">
        <v>42000</v>
      </c>
      <c r="X6" s="83"/>
      <c r="Y6" s="83"/>
      <c r="Z6" s="83"/>
      <c r="AA6" s="78"/>
      <c r="AB6" s="79"/>
      <c r="AC6" s="79"/>
      <c r="AD6" s="79"/>
      <c r="AE6" s="79"/>
      <c r="AF6" s="79" t="s">
        <v>73</v>
      </c>
      <c r="AG6" s="79"/>
      <c r="AH6" s="79"/>
      <c r="AI6" s="79"/>
      <c r="AJ6" s="79"/>
      <c r="AK6" s="84"/>
      <c r="AL6" s="41" t="s">
        <v>74</v>
      </c>
      <c r="AM6" s="18"/>
      <c r="AN6" s="18"/>
      <c r="AO6" s="19"/>
      <c r="AP6" s="19"/>
      <c r="AQ6" s="19"/>
      <c r="AR6" s="19"/>
      <c r="AS6" s="19"/>
      <c r="AT6" s="19"/>
      <c r="AU6" s="19"/>
      <c r="AV6" s="19"/>
    </row>
    <row r="7" spans="1:48" ht="101.25" customHeight="1">
      <c r="A7" s="308"/>
      <c r="B7" s="149" t="s">
        <v>58</v>
      </c>
      <c r="C7" s="79" t="s">
        <v>68</v>
      </c>
      <c r="D7" s="310" t="s">
        <v>78</v>
      </c>
      <c r="E7" s="73" t="s">
        <v>79</v>
      </c>
      <c r="F7" s="79">
        <v>12</v>
      </c>
      <c r="G7" s="79" t="s">
        <v>64</v>
      </c>
      <c r="H7" s="79">
        <v>2023</v>
      </c>
      <c r="I7" s="79">
        <v>2023</v>
      </c>
      <c r="J7" s="80" t="s">
        <v>80</v>
      </c>
      <c r="K7" s="79" t="s">
        <v>62</v>
      </c>
      <c r="L7" s="80" t="s">
        <v>81</v>
      </c>
      <c r="M7" s="79" t="s">
        <v>64</v>
      </c>
      <c r="N7" s="74" t="s">
        <v>65</v>
      </c>
      <c r="O7" s="79" t="s">
        <v>66</v>
      </c>
      <c r="P7" s="79">
        <v>71300000</v>
      </c>
      <c r="Q7" s="81">
        <v>1</v>
      </c>
      <c r="R7" s="79" t="s">
        <v>64</v>
      </c>
      <c r="S7" s="79" t="s">
        <v>64</v>
      </c>
      <c r="T7" s="82">
        <v>131865.5</v>
      </c>
      <c r="U7" s="82">
        <v>131865.5</v>
      </c>
      <c r="V7" s="82">
        <v>0</v>
      </c>
      <c r="W7" s="82">
        <v>263731</v>
      </c>
      <c r="X7" s="83"/>
      <c r="Y7" s="83"/>
      <c r="Z7" s="83"/>
      <c r="AA7" s="78"/>
      <c r="AB7" s="79"/>
      <c r="AC7" s="79"/>
      <c r="AD7" s="79"/>
      <c r="AE7" s="79"/>
      <c r="AF7" s="79"/>
      <c r="AG7" s="79"/>
      <c r="AH7" s="79"/>
      <c r="AI7" s="79" t="s">
        <v>73</v>
      </c>
      <c r="AJ7" s="79"/>
      <c r="AK7" s="84" t="s">
        <v>1120</v>
      </c>
      <c r="AL7" s="41" t="s">
        <v>74</v>
      </c>
      <c r="AM7" s="18"/>
      <c r="AN7" s="18"/>
      <c r="AO7" s="19"/>
      <c r="AP7" s="19"/>
      <c r="AQ7" s="19"/>
      <c r="AR7" s="19"/>
      <c r="AS7" s="19"/>
      <c r="AT7" s="19"/>
      <c r="AU7" s="19"/>
      <c r="AV7" s="19"/>
    </row>
    <row r="8" spans="1:48" ht="101.25" customHeight="1">
      <c r="A8" s="308"/>
      <c r="B8" s="149" t="s">
        <v>58</v>
      </c>
      <c r="C8" s="79" t="s">
        <v>68</v>
      </c>
      <c r="D8" s="310" t="s">
        <v>82</v>
      </c>
      <c r="E8" s="73" t="s">
        <v>83</v>
      </c>
      <c r="F8" s="79">
        <v>12</v>
      </c>
      <c r="G8" s="79" t="s">
        <v>64</v>
      </c>
      <c r="H8" s="79">
        <v>2023</v>
      </c>
      <c r="I8" s="79">
        <v>2023</v>
      </c>
      <c r="J8" s="80" t="s">
        <v>84</v>
      </c>
      <c r="K8" s="79" t="s">
        <v>62</v>
      </c>
      <c r="L8" s="309" t="s">
        <v>85</v>
      </c>
      <c r="M8" s="79" t="s">
        <v>64</v>
      </c>
      <c r="N8" s="74" t="s">
        <v>65</v>
      </c>
      <c r="O8" s="79" t="s">
        <v>66</v>
      </c>
      <c r="P8" s="79">
        <v>71300000</v>
      </c>
      <c r="Q8" s="81">
        <v>1</v>
      </c>
      <c r="R8" s="79" t="s">
        <v>64</v>
      </c>
      <c r="S8" s="79" t="s">
        <v>64</v>
      </c>
      <c r="T8" s="328">
        <v>44000</v>
      </c>
      <c r="U8" s="328">
        <v>0</v>
      </c>
      <c r="V8" s="328">
        <v>0</v>
      </c>
      <c r="W8" s="328">
        <f t="shared" ref="W8:W12" si="0">SUBTOTAL(9,T8:V8)</f>
        <v>44000</v>
      </c>
      <c r="X8" s="83"/>
      <c r="Y8" s="83"/>
      <c r="Z8" s="83"/>
      <c r="AA8" s="78"/>
      <c r="AB8" s="79"/>
      <c r="AC8" s="79"/>
      <c r="AD8" s="79"/>
      <c r="AE8" s="79"/>
      <c r="AF8" s="79"/>
      <c r="AG8" s="79"/>
      <c r="AH8" s="79"/>
      <c r="AI8" s="79" t="s">
        <v>73</v>
      </c>
      <c r="AJ8" s="79"/>
      <c r="AK8" s="84"/>
      <c r="AL8" s="41" t="s">
        <v>74</v>
      </c>
      <c r="AM8" s="18"/>
      <c r="AN8" s="18"/>
      <c r="AO8" s="19"/>
      <c r="AP8" s="19"/>
      <c r="AQ8" s="19"/>
      <c r="AR8" s="19"/>
      <c r="AS8" s="19"/>
      <c r="AT8" s="19"/>
      <c r="AU8" s="19"/>
      <c r="AV8" s="19"/>
    </row>
    <row r="9" spans="1:48" ht="101.25" customHeight="1">
      <c r="A9" s="308"/>
      <c r="B9" s="149" t="s">
        <v>58</v>
      </c>
      <c r="C9" s="79" t="s">
        <v>68</v>
      </c>
      <c r="D9" s="310" t="s">
        <v>86</v>
      </c>
      <c r="E9" s="73" t="s">
        <v>87</v>
      </c>
      <c r="F9" s="79">
        <v>12</v>
      </c>
      <c r="G9" s="79" t="s">
        <v>64</v>
      </c>
      <c r="H9" s="79">
        <v>2023</v>
      </c>
      <c r="I9" s="79">
        <v>2023</v>
      </c>
      <c r="J9" s="80" t="s">
        <v>88</v>
      </c>
      <c r="K9" s="79" t="s">
        <v>62</v>
      </c>
      <c r="L9" s="309" t="s">
        <v>89</v>
      </c>
      <c r="M9" s="79" t="s">
        <v>64</v>
      </c>
      <c r="N9" s="74" t="s">
        <v>65</v>
      </c>
      <c r="O9" s="79" t="s">
        <v>66</v>
      </c>
      <c r="P9" s="79">
        <v>71300000</v>
      </c>
      <c r="Q9" s="81">
        <v>1</v>
      </c>
      <c r="R9" s="79" t="s">
        <v>64</v>
      </c>
      <c r="S9" s="79" t="s">
        <v>64</v>
      </c>
      <c r="T9" s="328">
        <v>45000</v>
      </c>
      <c r="U9" s="328">
        <v>0</v>
      </c>
      <c r="V9" s="328">
        <v>0</v>
      </c>
      <c r="W9" s="328">
        <f t="shared" si="0"/>
        <v>45000</v>
      </c>
      <c r="X9" s="83"/>
      <c r="Y9" s="83"/>
      <c r="Z9" s="83"/>
      <c r="AA9" s="78"/>
      <c r="AB9" s="79"/>
      <c r="AC9" s="79"/>
      <c r="AD9" s="79" t="s">
        <v>73</v>
      </c>
      <c r="AE9" s="79"/>
      <c r="AF9" s="79"/>
      <c r="AG9" s="79"/>
      <c r="AH9" s="79"/>
      <c r="AI9" s="79"/>
      <c r="AJ9" s="79"/>
      <c r="AK9" s="84"/>
      <c r="AL9" s="41" t="s">
        <v>74</v>
      </c>
      <c r="AM9" s="18"/>
      <c r="AN9" s="18"/>
      <c r="AO9" s="19"/>
      <c r="AP9" s="19"/>
      <c r="AQ9" s="19"/>
      <c r="AR9" s="19"/>
      <c r="AS9" s="19"/>
      <c r="AT9" s="19"/>
      <c r="AU9" s="19"/>
      <c r="AV9" s="19"/>
    </row>
    <row r="10" spans="1:48" ht="101.25" customHeight="1">
      <c r="A10" s="308"/>
      <c r="B10" s="149" t="s">
        <v>58</v>
      </c>
      <c r="C10" s="79" t="s">
        <v>68</v>
      </c>
      <c r="D10" s="310" t="s">
        <v>90</v>
      </c>
      <c r="E10" s="73" t="s">
        <v>83</v>
      </c>
      <c r="F10" s="79">
        <v>12</v>
      </c>
      <c r="G10" s="79" t="s">
        <v>64</v>
      </c>
      <c r="H10" s="79">
        <v>2023</v>
      </c>
      <c r="I10" s="79">
        <v>2023</v>
      </c>
      <c r="J10" s="80" t="s">
        <v>91</v>
      </c>
      <c r="K10" s="79" t="s">
        <v>62</v>
      </c>
      <c r="L10" s="309" t="s">
        <v>92</v>
      </c>
      <c r="M10" s="79" t="s">
        <v>64</v>
      </c>
      <c r="N10" s="74" t="s">
        <v>65</v>
      </c>
      <c r="O10" s="79" t="s">
        <v>66</v>
      </c>
      <c r="P10" s="79">
        <v>71300000</v>
      </c>
      <c r="Q10" s="81">
        <v>1</v>
      </c>
      <c r="R10" s="79" t="s">
        <v>64</v>
      </c>
      <c r="S10" s="79" t="s">
        <v>64</v>
      </c>
      <c r="T10" s="328">
        <v>46000</v>
      </c>
      <c r="U10" s="328">
        <v>0</v>
      </c>
      <c r="V10" s="328">
        <v>0</v>
      </c>
      <c r="W10" s="328">
        <f t="shared" si="0"/>
        <v>46000</v>
      </c>
      <c r="X10" s="83"/>
      <c r="Y10" s="83"/>
      <c r="Z10" s="83"/>
      <c r="AA10" s="78"/>
      <c r="AB10" s="79"/>
      <c r="AC10" s="79"/>
      <c r="AD10" s="79"/>
      <c r="AE10" s="79"/>
      <c r="AF10" s="79"/>
      <c r="AG10" s="79"/>
      <c r="AH10" s="79"/>
      <c r="AI10" s="79" t="s">
        <v>73</v>
      </c>
      <c r="AJ10" s="79"/>
      <c r="AK10" s="84"/>
      <c r="AL10" s="41" t="s">
        <v>74</v>
      </c>
      <c r="AM10" s="18"/>
      <c r="AN10" s="18"/>
      <c r="AO10" s="19"/>
      <c r="AP10" s="19"/>
      <c r="AQ10" s="19"/>
      <c r="AR10" s="19"/>
      <c r="AS10" s="19"/>
      <c r="AT10" s="19"/>
      <c r="AU10" s="19"/>
      <c r="AV10" s="19"/>
    </row>
    <row r="11" spans="1:48" ht="101.25" customHeight="1">
      <c r="A11" s="308"/>
      <c r="B11" s="149" t="s">
        <v>58</v>
      </c>
      <c r="C11" s="79" t="s">
        <v>68</v>
      </c>
      <c r="D11" s="310" t="s">
        <v>93</v>
      </c>
      <c r="E11" s="73" t="s">
        <v>94</v>
      </c>
      <c r="F11" s="79">
        <v>12</v>
      </c>
      <c r="G11" s="79" t="s">
        <v>64</v>
      </c>
      <c r="H11" s="79">
        <v>2023</v>
      </c>
      <c r="I11" s="79">
        <v>2023</v>
      </c>
      <c r="J11" s="80" t="s">
        <v>95</v>
      </c>
      <c r="K11" s="79" t="s">
        <v>62</v>
      </c>
      <c r="L11" s="309" t="s">
        <v>96</v>
      </c>
      <c r="M11" s="79" t="s">
        <v>64</v>
      </c>
      <c r="N11" s="74" t="s">
        <v>65</v>
      </c>
      <c r="O11" s="79" t="s">
        <v>66</v>
      </c>
      <c r="P11" s="79">
        <v>71300000</v>
      </c>
      <c r="Q11" s="81">
        <v>1</v>
      </c>
      <c r="R11" s="79" t="s">
        <v>64</v>
      </c>
      <c r="S11" s="79" t="s">
        <v>64</v>
      </c>
      <c r="T11" s="328">
        <v>47000</v>
      </c>
      <c r="U11" s="328">
        <v>0</v>
      </c>
      <c r="V11" s="328">
        <v>0</v>
      </c>
      <c r="W11" s="328">
        <f t="shared" si="0"/>
        <v>47000</v>
      </c>
      <c r="X11" s="83"/>
      <c r="Y11" s="83"/>
      <c r="Z11" s="83"/>
      <c r="AA11" s="78"/>
      <c r="AB11" s="79"/>
      <c r="AC11" s="79"/>
      <c r="AD11" s="79"/>
      <c r="AE11" s="79"/>
      <c r="AF11" s="79"/>
      <c r="AG11" s="79"/>
      <c r="AH11" s="79"/>
      <c r="AI11" s="79" t="s">
        <v>73</v>
      </c>
      <c r="AJ11" s="79"/>
      <c r="AK11" s="84"/>
      <c r="AL11" s="41" t="s">
        <v>74</v>
      </c>
      <c r="AM11" s="18"/>
      <c r="AN11" s="18"/>
      <c r="AO11" s="19"/>
      <c r="AP11" s="19"/>
      <c r="AQ11" s="19"/>
      <c r="AR11" s="19"/>
      <c r="AS11" s="19"/>
      <c r="AT11" s="19"/>
      <c r="AU11" s="19"/>
      <c r="AV11" s="19"/>
    </row>
    <row r="12" spans="1:48" ht="124.5" customHeight="1">
      <c r="A12" s="308"/>
      <c r="B12" s="149" t="s">
        <v>58</v>
      </c>
      <c r="C12" s="79" t="s">
        <v>68</v>
      </c>
      <c r="D12" s="310" t="s">
        <v>97</v>
      </c>
      <c r="E12" s="73" t="s">
        <v>98</v>
      </c>
      <c r="F12" s="79">
        <v>12</v>
      </c>
      <c r="G12" s="79" t="s">
        <v>64</v>
      </c>
      <c r="H12" s="79">
        <v>2023</v>
      </c>
      <c r="I12" s="79">
        <v>2023</v>
      </c>
      <c r="J12" s="80" t="s">
        <v>99</v>
      </c>
      <c r="K12" s="79" t="s">
        <v>62</v>
      </c>
      <c r="L12" s="309" t="s">
        <v>100</v>
      </c>
      <c r="M12" s="79" t="s">
        <v>64</v>
      </c>
      <c r="N12" s="74" t="s">
        <v>65</v>
      </c>
      <c r="O12" s="79" t="s">
        <v>66</v>
      </c>
      <c r="P12" s="79">
        <v>71300000</v>
      </c>
      <c r="Q12" s="81">
        <v>1</v>
      </c>
      <c r="R12" s="79" t="s">
        <v>64</v>
      </c>
      <c r="S12" s="79" t="s">
        <v>64</v>
      </c>
      <c r="T12" s="328">
        <v>49000</v>
      </c>
      <c r="U12" s="328">
        <v>0</v>
      </c>
      <c r="V12" s="328">
        <v>0</v>
      </c>
      <c r="W12" s="328">
        <f t="shared" si="0"/>
        <v>49000</v>
      </c>
      <c r="X12" s="83"/>
      <c r="Y12" s="83"/>
      <c r="Z12" s="83"/>
      <c r="AA12" s="78"/>
      <c r="AB12" s="79"/>
      <c r="AC12" s="79"/>
      <c r="AD12" s="79"/>
      <c r="AE12" s="79"/>
      <c r="AF12" s="79" t="s">
        <v>73</v>
      </c>
      <c r="AG12" s="79"/>
      <c r="AH12" s="79"/>
      <c r="AI12" s="79"/>
      <c r="AJ12" s="79"/>
      <c r="AK12" s="84"/>
      <c r="AL12" s="41" t="s">
        <v>74</v>
      </c>
      <c r="AM12" s="18"/>
      <c r="AN12" s="18"/>
      <c r="AO12" s="19"/>
      <c r="AP12" s="19"/>
      <c r="AQ12" s="19"/>
      <c r="AR12" s="19"/>
      <c r="AS12" s="19"/>
      <c r="AT12" s="19"/>
      <c r="AU12" s="19"/>
      <c r="AV12" s="19"/>
    </row>
    <row r="13" spans="1:48" ht="101.25" customHeight="1">
      <c r="A13" s="308"/>
      <c r="B13" s="149" t="s">
        <v>58</v>
      </c>
      <c r="C13" s="149" t="s">
        <v>101</v>
      </c>
      <c r="D13" s="85" t="s">
        <v>102</v>
      </c>
      <c r="E13" s="73" t="s">
        <v>103</v>
      </c>
      <c r="F13" s="41">
        <v>12</v>
      </c>
      <c r="G13" s="79" t="s">
        <v>64</v>
      </c>
      <c r="H13" s="79">
        <v>2023</v>
      </c>
      <c r="I13" s="79">
        <v>2023</v>
      </c>
      <c r="J13" s="41" t="s">
        <v>104</v>
      </c>
      <c r="K13" s="41" t="s">
        <v>105</v>
      </c>
      <c r="L13" s="42"/>
      <c r="M13" s="79" t="s">
        <v>64</v>
      </c>
      <c r="N13" s="74" t="s">
        <v>65</v>
      </c>
      <c r="O13" s="43" t="s">
        <v>106</v>
      </c>
      <c r="P13" s="86" t="s">
        <v>107</v>
      </c>
      <c r="Q13" s="43">
        <v>2</v>
      </c>
      <c r="R13" s="79" t="s">
        <v>64</v>
      </c>
      <c r="S13" s="79" t="s">
        <v>64</v>
      </c>
      <c r="T13" s="45">
        <v>50800</v>
      </c>
      <c r="U13" s="45">
        <v>0</v>
      </c>
      <c r="V13" s="45">
        <v>0</v>
      </c>
      <c r="W13" s="45">
        <v>50800</v>
      </c>
      <c r="X13" s="88" t="s">
        <v>64</v>
      </c>
      <c r="Y13" s="88" t="s">
        <v>64</v>
      </c>
      <c r="Z13" s="89">
        <v>226120</v>
      </c>
      <c r="AA13" s="78" t="s">
        <v>108</v>
      </c>
      <c r="AB13" s="45">
        <v>50800</v>
      </c>
      <c r="AC13" s="43"/>
      <c r="AD13" s="43"/>
      <c r="AE13" s="43"/>
      <c r="AF13" s="43"/>
      <c r="AG13" s="43"/>
      <c r="AH13" s="43"/>
      <c r="AI13" s="43"/>
      <c r="AJ13" s="43"/>
      <c r="AK13" s="85" t="s">
        <v>110</v>
      </c>
      <c r="AL13" s="41" t="s">
        <v>74</v>
      </c>
      <c r="AM13" s="18"/>
      <c r="AN13" s="18"/>
      <c r="AO13" s="19"/>
      <c r="AP13" s="19"/>
      <c r="AQ13" s="19"/>
      <c r="AR13" s="19"/>
      <c r="AS13" s="19"/>
      <c r="AT13" s="19"/>
      <c r="AU13" s="19"/>
      <c r="AV13" s="19"/>
    </row>
    <row r="14" spans="1:48" ht="101.25" customHeight="1">
      <c r="A14" s="308"/>
      <c r="B14" s="149" t="s">
        <v>58</v>
      </c>
      <c r="C14" s="149" t="s">
        <v>101</v>
      </c>
      <c r="D14" s="85" t="s">
        <v>111</v>
      </c>
      <c r="E14" s="73" t="s">
        <v>103</v>
      </c>
      <c r="F14" s="41">
        <v>12</v>
      </c>
      <c r="G14" s="79" t="s">
        <v>64</v>
      </c>
      <c r="H14" s="79">
        <v>2023</v>
      </c>
      <c r="I14" s="79">
        <v>2023</v>
      </c>
      <c r="J14" s="41" t="s">
        <v>112</v>
      </c>
      <c r="K14" s="41" t="s">
        <v>105</v>
      </c>
      <c r="L14" s="42"/>
      <c r="M14" s="79" t="s">
        <v>64</v>
      </c>
      <c r="N14" s="74" t="s">
        <v>65</v>
      </c>
      <c r="O14" s="43" t="s">
        <v>106</v>
      </c>
      <c r="P14" s="86" t="s">
        <v>107</v>
      </c>
      <c r="Q14" s="43">
        <v>2</v>
      </c>
      <c r="R14" s="79" t="s">
        <v>64</v>
      </c>
      <c r="S14" s="79" t="s">
        <v>64</v>
      </c>
      <c r="T14" s="45">
        <v>50800</v>
      </c>
      <c r="U14" s="45">
        <v>0</v>
      </c>
      <c r="V14" s="45">
        <v>0</v>
      </c>
      <c r="W14" s="45">
        <v>50800</v>
      </c>
      <c r="X14" s="88" t="s">
        <v>64</v>
      </c>
      <c r="Y14" s="88" t="s">
        <v>64</v>
      </c>
      <c r="Z14" s="89">
        <v>226120</v>
      </c>
      <c r="AA14" s="78" t="s">
        <v>108</v>
      </c>
      <c r="AB14" s="43"/>
      <c r="AC14" s="43"/>
      <c r="AD14" s="45">
        <v>50800</v>
      </c>
      <c r="AE14" s="43"/>
      <c r="AF14" s="43"/>
      <c r="AG14" s="43"/>
      <c r="AH14" s="43"/>
      <c r="AI14" s="43"/>
      <c r="AJ14" s="43"/>
      <c r="AK14" s="85" t="s">
        <v>113</v>
      </c>
      <c r="AL14" s="41" t="s">
        <v>74</v>
      </c>
      <c r="AM14" s="18"/>
      <c r="AN14" s="18"/>
      <c r="AO14" s="19"/>
      <c r="AP14" s="19"/>
      <c r="AQ14" s="19"/>
      <c r="AR14" s="19"/>
      <c r="AS14" s="19"/>
      <c r="AT14" s="19"/>
      <c r="AU14" s="19"/>
      <c r="AV14" s="19"/>
    </row>
    <row r="15" spans="1:48" ht="101.25" customHeight="1">
      <c r="A15" s="308"/>
      <c r="B15" s="149" t="s">
        <v>58</v>
      </c>
      <c r="C15" s="149" t="s">
        <v>101</v>
      </c>
      <c r="D15" s="85" t="s">
        <v>114</v>
      </c>
      <c r="E15" s="73" t="s">
        <v>103</v>
      </c>
      <c r="F15" s="41">
        <v>12</v>
      </c>
      <c r="G15" s="79" t="s">
        <v>64</v>
      </c>
      <c r="H15" s="79">
        <v>2023</v>
      </c>
      <c r="I15" s="79">
        <v>2023</v>
      </c>
      <c r="J15" s="41" t="s">
        <v>115</v>
      </c>
      <c r="K15" s="41" t="s">
        <v>105</v>
      </c>
      <c r="L15" s="42"/>
      <c r="M15" s="79" t="s">
        <v>64</v>
      </c>
      <c r="N15" s="74" t="s">
        <v>65</v>
      </c>
      <c r="O15" s="43" t="s">
        <v>106</v>
      </c>
      <c r="P15" s="86" t="s">
        <v>107</v>
      </c>
      <c r="Q15" s="43">
        <v>2</v>
      </c>
      <c r="R15" s="79" t="s">
        <v>64</v>
      </c>
      <c r="S15" s="79" t="s">
        <v>64</v>
      </c>
      <c r="T15" s="45">
        <v>50800</v>
      </c>
      <c r="U15" s="45">
        <v>0</v>
      </c>
      <c r="V15" s="45">
        <v>0</v>
      </c>
      <c r="W15" s="45">
        <v>50800</v>
      </c>
      <c r="X15" s="88" t="s">
        <v>64</v>
      </c>
      <c r="Y15" s="88" t="s">
        <v>64</v>
      </c>
      <c r="Z15" s="89">
        <v>226120</v>
      </c>
      <c r="AA15" s="78" t="s">
        <v>108</v>
      </c>
      <c r="AB15" s="43"/>
      <c r="AC15" s="43"/>
      <c r="AD15" s="43"/>
      <c r="AE15" s="45">
        <v>50800</v>
      </c>
      <c r="AF15" s="43"/>
      <c r="AG15" s="43"/>
      <c r="AH15" s="43"/>
      <c r="AI15" s="43"/>
      <c r="AJ15" s="43"/>
      <c r="AK15" s="85" t="s">
        <v>116</v>
      </c>
      <c r="AL15" s="41" t="s">
        <v>74</v>
      </c>
      <c r="AM15" s="18"/>
      <c r="AN15" s="18"/>
      <c r="AO15" s="19"/>
      <c r="AP15" s="19"/>
      <c r="AQ15" s="19"/>
      <c r="AR15" s="19"/>
      <c r="AS15" s="19"/>
      <c r="AT15" s="19"/>
      <c r="AU15" s="19"/>
      <c r="AV15" s="19"/>
    </row>
    <row r="16" spans="1:48" ht="101.25" customHeight="1">
      <c r="A16" s="308"/>
      <c r="B16" s="149" t="s">
        <v>58</v>
      </c>
      <c r="C16" s="149" t="s">
        <v>101</v>
      </c>
      <c r="D16" s="85" t="s">
        <v>117</v>
      </c>
      <c r="E16" s="73" t="s">
        <v>103</v>
      </c>
      <c r="F16" s="41">
        <v>12</v>
      </c>
      <c r="G16" s="79" t="s">
        <v>64</v>
      </c>
      <c r="H16" s="79">
        <v>2022</v>
      </c>
      <c r="I16" s="79">
        <v>2023</v>
      </c>
      <c r="J16" s="41" t="s">
        <v>118</v>
      </c>
      <c r="K16" s="41" t="s">
        <v>105</v>
      </c>
      <c r="L16" s="42"/>
      <c r="M16" s="79" t="s">
        <v>64</v>
      </c>
      <c r="N16" s="74" t="s">
        <v>65</v>
      </c>
      <c r="O16" s="43" t="s">
        <v>106</v>
      </c>
      <c r="P16" s="86" t="s">
        <v>107</v>
      </c>
      <c r="Q16" s="43">
        <v>2</v>
      </c>
      <c r="R16" s="79" t="s">
        <v>64</v>
      </c>
      <c r="S16" s="79" t="s">
        <v>64</v>
      </c>
      <c r="T16" s="45">
        <v>50800</v>
      </c>
      <c r="U16" s="45">
        <v>0</v>
      </c>
      <c r="V16" s="45">
        <v>0</v>
      </c>
      <c r="W16" s="45">
        <v>50800</v>
      </c>
      <c r="X16" s="88" t="s">
        <v>64</v>
      </c>
      <c r="Y16" s="88" t="s">
        <v>64</v>
      </c>
      <c r="Z16" s="89">
        <v>226120</v>
      </c>
      <c r="AA16" s="78" t="s">
        <v>108</v>
      </c>
      <c r="AB16" s="43"/>
      <c r="AC16" s="43"/>
      <c r="AD16" s="43"/>
      <c r="AE16" s="43"/>
      <c r="AF16" s="45">
        <v>50800</v>
      </c>
      <c r="AG16" s="43"/>
      <c r="AH16" s="43"/>
      <c r="AI16" s="43"/>
      <c r="AJ16" s="43"/>
      <c r="AK16" s="85" t="s">
        <v>119</v>
      </c>
      <c r="AL16" s="41" t="s">
        <v>74</v>
      </c>
      <c r="AM16" s="18"/>
      <c r="AN16" s="18"/>
      <c r="AO16" s="19"/>
      <c r="AP16" s="19"/>
      <c r="AQ16" s="19"/>
      <c r="AR16" s="19"/>
      <c r="AS16" s="19"/>
      <c r="AT16" s="19"/>
      <c r="AU16" s="19"/>
      <c r="AV16" s="19"/>
    </row>
    <row r="17" spans="1:48" ht="101.25" customHeight="1">
      <c r="A17" s="308"/>
      <c r="B17" s="149" t="s">
        <v>58</v>
      </c>
      <c r="C17" s="149" t="s">
        <v>101</v>
      </c>
      <c r="D17" s="85" t="s">
        <v>120</v>
      </c>
      <c r="E17" s="73" t="s">
        <v>103</v>
      </c>
      <c r="F17" s="41">
        <v>12</v>
      </c>
      <c r="G17" s="79" t="s">
        <v>64</v>
      </c>
      <c r="H17" s="79">
        <v>2023</v>
      </c>
      <c r="I17" s="79">
        <v>2023</v>
      </c>
      <c r="J17" s="41" t="s">
        <v>121</v>
      </c>
      <c r="K17" s="41" t="s">
        <v>105</v>
      </c>
      <c r="L17" s="42"/>
      <c r="M17" s="79" t="s">
        <v>64</v>
      </c>
      <c r="N17" s="74" t="s">
        <v>65</v>
      </c>
      <c r="O17" s="43" t="s">
        <v>106</v>
      </c>
      <c r="P17" s="86" t="s">
        <v>107</v>
      </c>
      <c r="Q17" s="43">
        <v>2</v>
      </c>
      <c r="R17" s="79" t="s">
        <v>64</v>
      </c>
      <c r="S17" s="79" t="s">
        <v>64</v>
      </c>
      <c r="T17" s="45">
        <v>50800</v>
      </c>
      <c r="U17" s="45">
        <v>0</v>
      </c>
      <c r="V17" s="45">
        <v>0</v>
      </c>
      <c r="W17" s="45">
        <v>50800</v>
      </c>
      <c r="X17" s="88" t="s">
        <v>64</v>
      </c>
      <c r="Y17" s="88" t="s">
        <v>64</v>
      </c>
      <c r="Z17" s="89">
        <v>226120</v>
      </c>
      <c r="AA17" s="78" t="s">
        <v>108</v>
      </c>
      <c r="AB17" s="43"/>
      <c r="AC17" s="43"/>
      <c r="AD17" s="43"/>
      <c r="AE17" s="43"/>
      <c r="AF17" s="45">
        <v>50800</v>
      </c>
      <c r="AG17" s="43"/>
      <c r="AH17" s="43"/>
      <c r="AI17" s="43"/>
      <c r="AJ17" s="43"/>
      <c r="AK17" s="85" t="s">
        <v>122</v>
      </c>
      <c r="AL17" s="41" t="s">
        <v>74</v>
      </c>
      <c r="AM17" s="18"/>
      <c r="AN17" s="18"/>
      <c r="AO17" s="19"/>
      <c r="AP17" s="19"/>
      <c r="AQ17" s="19"/>
      <c r="AR17" s="19"/>
      <c r="AS17" s="19"/>
      <c r="AT17" s="19"/>
      <c r="AU17" s="19"/>
      <c r="AV17" s="19"/>
    </row>
    <row r="18" spans="1:48" ht="101.25" customHeight="1">
      <c r="A18" s="308"/>
      <c r="B18" s="149" t="s">
        <v>58</v>
      </c>
      <c r="C18" s="149" t="s">
        <v>101</v>
      </c>
      <c r="D18" s="85" t="s">
        <v>123</v>
      </c>
      <c r="E18" s="73" t="s">
        <v>103</v>
      </c>
      <c r="F18" s="41">
        <v>12</v>
      </c>
      <c r="G18" s="79" t="s">
        <v>64</v>
      </c>
      <c r="H18" s="79">
        <v>2023</v>
      </c>
      <c r="I18" s="79">
        <v>2023</v>
      </c>
      <c r="J18" s="41" t="s">
        <v>124</v>
      </c>
      <c r="K18" s="41" t="s">
        <v>105</v>
      </c>
      <c r="L18" s="42"/>
      <c r="M18" s="79" t="s">
        <v>64</v>
      </c>
      <c r="N18" s="74" t="s">
        <v>65</v>
      </c>
      <c r="O18" s="43" t="s">
        <v>106</v>
      </c>
      <c r="P18" s="86" t="s">
        <v>107</v>
      </c>
      <c r="Q18" s="43">
        <v>2</v>
      </c>
      <c r="R18" s="79" t="s">
        <v>64</v>
      </c>
      <c r="S18" s="79" t="s">
        <v>64</v>
      </c>
      <c r="T18" s="45">
        <v>50800</v>
      </c>
      <c r="U18" s="45">
        <v>0</v>
      </c>
      <c r="V18" s="45">
        <v>0</v>
      </c>
      <c r="W18" s="45">
        <v>50800</v>
      </c>
      <c r="X18" s="88" t="s">
        <v>64</v>
      </c>
      <c r="Y18" s="88" t="s">
        <v>64</v>
      </c>
      <c r="Z18" s="89">
        <v>226120</v>
      </c>
      <c r="AA18" s="78" t="s">
        <v>108</v>
      </c>
      <c r="AB18" s="43"/>
      <c r="AC18" s="43"/>
      <c r="AD18" s="43"/>
      <c r="AE18" s="43"/>
      <c r="AF18" s="43"/>
      <c r="AG18" s="43"/>
      <c r="AH18" s="45">
        <v>50800</v>
      </c>
      <c r="AI18" s="43"/>
      <c r="AJ18" s="43"/>
      <c r="AK18" s="85" t="s">
        <v>125</v>
      </c>
      <c r="AL18" s="41" t="s">
        <v>74</v>
      </c>
      <c r="AM18" s="18"/>
      <c r="AN18" s="18"/>
      <c r="AO18" s="19"/>
      <c r="AP18" s="19"/>
      <c r="AQ18" s="19"/>
      <c r="AR18" s="19"/>
      <c r="AS18" s="19"/>
      <c r="AT18" s="19"/>
      <c r="AU18" s="19"/>
      <c r="AV18" s="19"/>
    </row>
    <row r="19" spans="1:48" ht="101.25" customHeight="1">
      <c r="A19" s="308"/>
      <c r="B19" s="149" t="s">
        <v>58</v>
      </c>
      <c r="C19" s="149" t="s">
        <v>101</v>
      </c>
      <c r="D19" s="85" t="s">
        <v>126</v>
      </c>
      <c r="E19" s="73" t="s">
        <v>103</v>
      </c>
      <c r="F19" s="41">
        <v>12</v>
      </c>
      <c r="G19" s="79" t="s">
        <v>64</v>
      </c>
      <c r="H19" s="79">
        <v>2023</v>
      </c>
      <c r="I19" s="79">
        <v>2023</v>
      </c>
      <c r="J19" s="41" t="s">
        <v>127</v>
      </c>
      <c r="K19" s="41" t="s">
        <v>105</v>
      </c>
      <c r="L19" s="42"/>
      <c r="M19" s="79" t="s">
        <v>64</v>
      </c>
      <c r="N19" s="74" t="s">
        <v>65</v>
      </c>
      <c r="O19" s="43" t="s">
        <v>106</v>
      </c>
      <c r="P19" s="86" t="s">
        <v>107</v>
      </c>
      <c r="Q19" s="43">
        <v>2</v>
      </c>
      <c r="R19" s="79" t="s">
        <v>64</v>
      </c>
      <c r="S19" s="79" t="s">
        <v>64</v>
      </c>
      <c r="T19" s="45">
        <v>50800</v>
      </c>
      <c r="U19" s="45">
        <v>0</v>
      </c>
      <c r="V19" s="45">
        <v>0</v>
      </c>
      <c r="W19" s="45">
        <v>50800</v>
      </c>
      <c r="X19" s="88" t="s">
        <v>64</v>
      </c>
      <c r="Y19" s="88" t="s">
        <v>64</v>
      </c>
      <c r="Z19" s="89">
        <v>226120</v>
      </c>
      <c r="AA19" s="78" t="s">
        <v>108</v>
      </c>
      <c r="AB19" s="43"/>
      <c r="AC19" s="43"/>
      <c r="AD19" s="43"/>
      <c r="AE19" s="43"/>
      <c r="AF19" s="43"/>
      <c r="AG19" s="43"/>
      <c r="AH19" s="43"/>
      <c r="AI19" s="45">
        <v>50800</v>
      </c>
      <c r="AJ19" s="43"/>
      <c r="AK19" s="85" t="s">
        <v>128</v>
      </c>
      <c r="AL19" s="41" t="s">
        <v>74</v>
      </c>
      <c r="AM19" s="18"/>
      <c r="AN19" s="18"/>
      <c r="AO19" s="19"/>
      <c r="AP19" s="19"/>
      <c r="AQ19" s="19"/>
      <c r="AR19" s="19"/>
      <c r="AS19" s="19"/>
      <c r="AT19" s="19"/>
      <c r="AU19" s="19"/>
      <c r="AV19" s="19"/>
    </row>
    <row r="20" spans="1:48" ht="101.25" customHeight="1">
      <c r="A20" s="308"/>
      <c r="B20" s="149" t="s">
        <v>58</v>
      </c>
      <c r="C20" s="149" t="s">
        <v>101</v>
      </c>
      <c r="D20" s="85" t="s">
        <v>129</v>
      </c>
      <c r="E20" s="73" t="s">
        <v>103</v>
      </c>
      <c r="F20" s="41">
        <v>12</v>
      </c>
      <c r="G20" s="79" t="s">
        <v>64</v>
      </c>
      <c r="H20" s="79">
        <v>2023</v>
      </c>
      <c r="I20" s="79">
        <v>2023</v>
      </c>
      <c r="J20" s="41" t="s">
        <v>130</v>
      </c>
      <c r="K20" s="41" t="s">
        <v>105</v>
      </c>
      <c r="L20" s="42"/>
      <c r="M20" s="79" t="s">
        <v>64</v>
      </c>
      <c r="N20" s="74" t="s">
        <v>65</v>
      </c>
      <c r="O20" s="43" t="s">
        <v>106</v>
      </c>
      <c r="P20" s="86" t="s">
        <v>107</v>
      </c>
      <c r="Q20" s="43">
        <v>2</v>
      </c>
      <c r="R20" s="79" t="s">
        <v>64</v>
      </c>
      <c r="S20" s="79" t="s">
        <v>64</v>
      </c>
      <c r="T20" s="45">
        <v>50800</v>
      </c>
      <c r="U20" s="45">
        <v>0</v>
      </c>
      <c r="V20" s="45">
        <v>0</v>
      </c>
      <c r="W20" s="45">
        <v>50800</v>
      </c>
      <c r="X20" s="88" t="s">
        <v>64</v>
      </c>
      <c r="Y20" s="88" t="s">
        <v>64</v>
      </c>
      <c r="Z20" s="89">
        <v>226120</v>
      </c>
      <c r="AA20" s="78" t="s">
        <v>108</v>
      </c>
      <c r="AB20" s="43"/>
      <c r="AC20" s="43"/>
      <c r="AD20" s="43"/>
      <c r="AE20" s="43"/>
      <c r="AF20" s="43"/>
      <c r="AG20" s="43"/>
      <c r="AH20" s="43"/>
      <c r="AI20" s="45">
        <v>50800</v>
      </c>
      <c r="AJ20" s="43"/>
      <c r="AK20" s="85" t="s">
        <v>131</v>
      </c>
      <c r="AL20" s="41" t="s">
        <v>74</v>
      </c>
      <c r="AM20" s="18"/>
      <c r="AN20" s="18"/>
      <c r="AO20" s="19"/>
      <c r="AP20" s="19"/>
      <c r="AQ20" s="19"/>
      <c r="AR20" s="19"/>
      <c r="AS20" s="19"/>
      <c r="AT20" s="19"/>
      <c r="AU20" s="19"/>
      <c r="AV20" s="19"/>
    </row>
    <row r="21" spans="1:48" ht="101.25" customHeight="1">
      <c r="A21" s="308"/>
      <c r="B21" s="149" t="s">
        <v>58</v>
      </c>
      <c r="C21" s="149" t="s">
        <v>101</v>
      </c>
      <c r="D21" s="85" t="s">
        <v>132</v>
      </c>
      <c r="E21" s="73" t="s">
        <v>103</v>
      </c>
      <c r="F21" s="41">
        <v>12</v>
      </c>
      <c r="G21" s="79" t="s">
        <v>64</v>
      </c>
      <c r="H21" s="79">
        <v>2023</v>
      </c>
      <c r="I21" s="79">
        <v>2023</v>
      </c>
      <c r="J21" s="41" t="s">
        <v>133</v>
      </c>
      <c r="K21" s="41" t="s">
        <v>105</v>
      </c>
      <c r="L21" s="42"/>
      <c r="M21" s="79" t="s">
        <v>64</v>
      </c>
      <c r="N21" s="74" t="s">
        <v>65</v>
      </c>
      <c r="O21" s="43" t="s">
        <v>106</v>
      </c>
      <c r="P21" s="86" t="s">
        <v>107</v>
      </c>
      <c r="Q21" s="43">
        <v>2</v>
      </c>
      <c r="R21" s="79" t="s">
        <v>64</v>
      </c>
      <c r="S21" s="79" t="s">
        <v>64</v>
      </c>
      <c r="T21" s="45">
        <v>50800</v>
      </c>
      <c r="U21" s="45">
        <v>0</v>
      </c>
      <c r="V21" s="45">
        <v>0</v>
      </c>
      <c r="W21" s="45">
        <v>50800</v>
      </c>
      <c r="X21" s="88" t="s">
        <v>64</v>
      </c>
      <c r="Y21" s="88" t="s">
        <v>64</v>
      </c>
      <c r="Z21" s="89">
        <v>226120</v>
      </c>
      <c r="AA21" s="78" t="s">
        <v>108</v>
      </c>
      <c r="AB21" s="43"/>
      <c r="AC21" s="43"/>
      <c r="AD21" s="43"/>
      <c r="AE21" s="43"/>
      <c r="AF21" s="43"/>
      <c r="AG21" s="43"/>
      <c r="AH21" s="43"/>
      <c r="AI21" s="45">
        <v>50800</v>
      </c>
      <c r="AJ21" s="43"/>
      <c r="AK21" s="85" t="s">
        <v>134</v>
      </c>
      <c r="AL21" s="41" t="s">
        <v>74</v>
      </c>
      <c r="AM21" s="18"/>
      <c r="AN21" s="18"/>
      <c r="AO21" s="19"/>
      <c r="AP21" s="19"/>
      <c r="AQ21" s="19"/>
      <c r="AR21" s="19"/>
      <c r="AS21" s="19"/>
      <c r="AT21" s="19"/>
      <c r="AU21" s="19"/>
      <c r="AV21" s="19"/>
    </row>
    <row r="22" spans="1:48" ht="101.25" customHeight="1">
      <c r="A22" s="308"/>
      <c r="B22" s="149" t="s">
        <v>58</v>
      </c>
      <c r="C22" s="149" t="s">
        <v>101</v>
      </c>
      <c r="D22" s="85" t="s">
        <v>135</v>
      </c>
      <c r="E22" s="73" t="s">
        <v>103</v>
      </c>
      <c r="F22" s="41">
        <v>12</v>
      </c>
      <c r="G22" s="79" t="s">
        <v>64</v>
      </c>
      <c r="H22" s="79">
        <v>2023</v>
      </c>
      <c r="I22" s="79">
        <v>2023</v>
      </c>
      <c r="J22" s="41" t="s">
        <v>136</v>
      </c>
      <c r="K22" s="41" t="s">
        <v>105</v>
      </c>
      <c r="L22" s="42"/>
      <c r="M22" s="79" t="s">
        <v>64</v>
      </c>
      <c r="N22" s="74" t="s">
        <v>65</v>
      </c>
      <c r="O22" s="43" t="s">
        <v>106</v>
      </c>
      <c r="P22" s="86" t="s">
        <v>107</v>
      </c>
      <c r="Q22" s="43">
        <v>2</v>
      </c>
      <c r="R22" s="79" t="s">
        <v>64</v>
      </c>
      <c r="S22" s="79" t="s">
        <v>64</v>
      </c>
      <c r="T22" s="45">
        <v>50800</v>
      </c>
      <c r="U22" s="45">
        <v>0</v>
      </c>
      <c r="V22" s="45">
        <v>0</v>
      </c>
      <c r="W22" s="45">
        <v>50800</v>
      </c>
      <c r="X22" s="88" t="s">
        <v>64</v>
      </c>
      <c r="Y22" s="88" t="s">
        <v>64</v>
      </c>
      <c r="Z22" s="89">
        <v>226120</v>
      </c>
      <c r="AA22" s="78" t="s">
        <v>108</v>
      </c>
      <c r="AB22" s="43"/>
      <c r="AC22" s="43"/>
      <c r="AD22" s="43"/>
      <c r="AE22" s="43"/>
      <c r="AF22" s="43"/>
      <c r="AG22" s="43"/>
      <c r="AH22" s="43"/>
      <c r="AI22" s="45">
        <v>50800</v>
      </c>
      <c r="AJ22" s="43"/>
      <c r="AK22" s="85" t="s">
        <v>137</v>
      </c>
      <c r="AL22" s="41" t="s">
        <v>74</v>
      </c>
      <c r="AM22" s="18"/>
      <c r="AN22" s="18"/>
      <c r="AO22" s="19"/>
      <c r="AP22" s="19"/>
      <c r="AQ22" s="19"/>
      <c r="AR22" s="19"/>
      <c r="AS22" s="19"/>
      <c r="AT22" s="19"/>
      <c r="AU22" s="19"/>
      <c r="AV22" s="19"/>
    </row>
    <row r="23" spans="1:48" ht="101.25" customHeight="1">
      <c r="A23" s="308"/>
      <c r="B23" s="149" t="s">
        <v>58</v>
      </c>
      <c r="C23" s="149" t="s">
        <v>101</v>
      </c>
      <c r="D23" s="85" t="s">
        <v>138</v>
      </c>
      <c r="E23" s="73" t="s">
        <v>103</v>
      </c>
      <c r="F23" s="41">
        <v>12</v>
      </c>
      <c r="G23" s="79" t="s">
        <v>64</v>
      </c>
      <c r="H23" s="79">
        <v>2023</v>
      </c>
      <c r="I23" s="79">
        <v>2023</v>
      </c>
      <c r="J23" s="41" t="s">
        <v>139</v>
      </c>
      <c r="K23" s="41" t="s">
        <v>105</v>
      </c>
      <c r="L23" s="42"/>
      <c r="M23" s="79" t="s">
        <v>64</v>
      </c>
      <c r="N23" s="74" t="s">
        <v>65</v>
      </c>
      <c r="O23" s="41" t="s">
        <v>106</v>
      </c>
      <c r="P23" s="86" t="s">
        <v>107</v>
      </c>
      <c r="Q23" s="43">
        <v>2</v>
      </c>
      <c r="R23" s="79" t="s">
        <v>64</v>
      </c>
      <c r="S23" s="79" t="s">
        <v>64</v>
      </c>
      <c r="T23" s="45">
        <v>50800</v>
      </c>
      <c r="U23" s="45">
        <v>0</v>
      </c>
      <c r="V23" s="45">
        <v>0</v>
      </c>
      <c r="W23" s="45">
        <v>50800</v>
      </c>
      <c r="X23" s="88" t="s">
        <v>64</v>
      </c>
      <c r="Y23" s="88" t="s">
        <v>64</v>
      </c>
      <c r="Z23" s="89">
        <v>226120</v>
      </c>
      <c r="AA23" s="78" t="s">
        <v>108</v>
      </c>
      <c r="AB23" s="43"/>
      <c r="AC23" s="43"/>
      <c r="AD23" s="43"/>
      <c r="AE23" s="43"/>
      <c r="AF23" s="43"/>
      <c r="AG23" s="43"/>
      <c r="AH23" s="43"/>
      <c r="AI23" s="45">
        <v>50800</v>
      </c>
      <c r="AJ23" s="43"/>
      <c r="AK23" s="85" t="s">
        <v>140</v>
      </c>
      <c r="AL23" s="41" t="s">
        <v>74</v>
      </c>
      <c r="AM23" s="18"/>
      <c r="AN23" s="18"/>
      <c r="AO23" s="19"/>
      <c r="AP23" s="19"/>
      <c r="AQ23" s="19"/>
      <c r="AR23" s="19"/>
      <c r="AS23" s="19"/>
      <c r="AT23" s="19"/>
      <c r="AU23" s="19"/>
      <c r="AV23" s="19"/>
    </row>
    <row r="24" spans="1:48" ht="101.25" customHeight="1">
      <c r="A24" s="308"/>
      <c r="B24" s="149" t="s">
        <v>58</v>
      </c>
      <c r="C24" s="79" t="s">
        <v>68</v>
      </c>
      <c r="D24" s="310" t="s">
        <v>141</v>
      </c>
      <c r="E24" s="73" t="s">
        <v>98</v>
      </c>
      <c r="F24" s="79">
        <v>12</v>
      </c>
      <c r="G24" s="79" t="s">
        <v>64</v>
      </c>
      <c r="H24" s="79">
        <v>2023</v>
      </c>
      <c r="I24" s="79">
        <v>2023</v>
      </c>
      <c r="J24" s="80" t="s">
        <v>142</v>
      </c>
      <c r="K24" s="79" t="s">
        <v>62</v>
      </c>
      <c r="L24" s="309" t="s">
        <v>143</v>
      </c>
      <c r="M24" s="79" t="s">
        <v>64</v>
      </c>
      <c r="N24" s="74" t="s">
        <v>65</v>
      </c>
      <c r="O24" s="79" t="s">
        <v>66</v>
      </c>
      <c r="P24" s="79">
        <v>71300000</v>
      </c>
      <c r="Q24" s="81">
        <v>2</v>
      </c>
      <c r="R24" s="79" t="s">
        <v>64</v>
      </c>
      <c r="S24" s="79" t="s">
        <v>64</v>
      </c>
      <c r="T24" s="328">
        <v>52000</v>
      </c>
      <c r="U24" s="328">
        <v>0</v>
      </c>
      <c r="V24" s="328">
        <v>0</v>
      </c>
      <c r="W24" s="328">
        <f t="shared" ref="W24:W29" si="1">SUBTOTAL(9,T24:V24)</f>
        <v>52000</v>
      </c>
      <c r="X24" s="83"/>
      <c r="Y24" s="83"/>
      <c r="Z24" s="83"/>
      <c r="AA24" s="78"/>
      <c r="AB24" s="79"/>
      <c r="AC24" s="79"/>
      <c r="AD24" s="79"/>
      <c r="AE24" s="79"/>
      <c r="AF24" s="79" t="s">
        <v>73</v>
      </c>
      <c r="AG24" s="79"/>
      <c r="AH24" s="79"/>
      <c r="AI24" s="79"/>
      <c r="AJ24" s="79"/>
      <c r="AK24" s="84"/>
      <c r="AL24" s="41" t="s">
        <v>74</v>
      </c>
      <c r="AM24" s="18"/>
      <c r="AN24" s="18"/>
      <c r="AO24" s="19"/>
      <c r="AP24" s="19"/>
      <c r="AQ24" s="19"/>
      <c r="AR24" s="19"/>
      <c r="AS24" s="19"/>
      <c r="AT24" s="19"/>
      <c r="AU24" s="19"/>
      <c r="AV24" s="19"/>
    </row>
    <row r="25" spans="1:48" ht="101.25" customHeight="1">
      <c r="A25" s="308"/>
      <c r="B25" s="149" t="s">
        <v>58</v>
      </c>
      <c r="C25" s="79" t="s">
        <v>68</v>
      </c>
      <c r="D25" s="310" t="s">
        <v>144</v>
      </c>
      <c r="E25" s="73" t="s">
        <v>83</v>
      </c>
      <c r="F25" s="79">
        <v>12</v>
      </c>
      <c r="G25" s="79" t="s">
        <v>64</v>
      </c>
      <c r="H25" s="79">
        <v>2023</v>
      </c>
      <c r="I25" s="79">
        <v>2023</v>
      </c>
      <c r="J25" s="80" t="s">
        <v>145</v>
      </c>
      <c r="K25" s="79" t="s">
        <v>62</v>
      </c>
      <c r="L25" s="309" t="s">
        <v>146</v>
      </c>
      <c r="M25" s="79" t="s">
        <v>64</v>
      </c>
      <c r="N25" s="74" t="s">
        <v>65</v>
      </c>
      <c r="O25" s="79" t="s">
        <v>66</v>
      </c>
      <c r="P25" s="79">
        <v>71300000</v>
      </c>
      <c r="Q25" s="81">
        <v>1</v>
      </c>
      <c r="R25" s="79" t="s">
        <v>64</v>
      </c>
      <c r="S25" s="79" t="s">
        <v>64</v>
      </c>
      <c r="T25" s="328">
        <v>52000</v>
      </c>
      <c r="U25" s="328">
        <v>0</v>
      </c>
      <c r="V25" s="328">
        <v>0</v>
      </c>
      <c r="W25" s="328">
        <f t="shared" si="1"/>
        <v>52000</v>
      </c>
      <c r="X25" s="83"/>
      <c r="Y25" s="83"/>
      <c r="Z25" s="83"/>
      <c r="AA25" s="78"/>
      <c r="AB25" s="79"/>
      <c r="AC25" s="79"/>
      <c r="AD25" s="79"/>
      <c r="AE25" s="79"/>
      <c r="AF25" s="79"/>
      <c r="AG25" s="79"/>
      <c r="AH25" s="79"/>
      <c r="AI25" s="79" t="s">
        <v>73</v>
      </c>
      <c r="AJ25" s="79"/>
      <c r="AK25" s="84"/>
      <c r="AL25" s="41" t="s">
        <v>74</v>
      </c>
      <c r="AM25" s="18"/>
      <c r="AN25" s="18"/>
      <c r="AO25" s="19"/>
      <c r="AP25" s="19"/>
      <c r="AQ25" s="19"/>
      <c r="AR25" s="19"/>
      <c r="AS25" s="19"/>
      <c r="AT25" s="19"/>
      <c r="AU25" s="19"/>
      <c r="AV25" s="19"/>
    </row>
    <row r="26" spans="1:48" ht="101.25" customHeight="1">
      <c r="A26" s="308"/>
      <c r="B26" s="149" t="s">
        <v>58</v>
      </c>
      <c r="C26" s="79" t="s">
        <v>68</v>
      </c>
      <c r="D26" s="310" t="s">
        <v>152</v>
      </c>
      <c r="E26" s="73" t="s">
        <v>153</v>
      </c>
      <c r="F26" s="79">
        <v>12</v>
      </c>
      <c r="G26" s="79" t="s">
        <v>64</v>
      </c>
      <c r="H26" s="79">
        <v>2023</v>
      </c>
      <c r="I26" s="79">
        <v>2023</v>
      </c>
      <c r="J26" s="80" t="s">
        <v>154</v>
      </c>
      <c r="K26" s="79" t="s">
        <v>62</v>
      </c>
      <c r="L26" s="309" t="s">
        <v>155</v>
      </c>
      <c r="M26" s="79" t="s">
        <v>64</v>
      </c>
      <c r="N26" s="74" t="s">
        <v>65</v>
      </c>
      <c r="O26" s="79" t="s">
        <v>66</v>
      </c>
      <c r="P26" s="79">
        <v>71300000</v>
      </c>
      <c r="Q26" s="81">
        <v>1</v>
      </c>
      <c r="R26" s="79" t="s">
        <v>64</v>
      </c>
      <c r="S26" s="79" t="s">
        <v>64</v>
      </c>
      <c r="T26" s="328">
        <v>56000</v>
      </c>
      <c r="U26" s="328">
        <v>0</v>
      </c>
      <c r="V26" s="328">
        <v>0</v>
      </c>
      <c r="W26" s="328">
        <f t="shared" si="1"/>
        <v>56000</v>
      </c>
      <c r="X26" s="83"/>
      <c r="Y26" s="83"/>
      <c r="Z26" s="83"/>
      <c r="AA26" s="78"/>
      <c r="AB26" s="90"/>
      <c r="AC26" s="90"/>
      <c r="AD26" s="90"/>
      <c r="AE26" s="90"/>
      <c r="AF26" s="90"/>
      <c r="AG26" s="90"/>
      <c r="AH26" s="90" t="s">
        <v>73</v>
      </c>
      <c r="AI26" s="90"/>
      <c r="AJ26" s="79"/>
      <c r="AK26" s="84"/>
      <c r="AL26" s="41" t="s">
        <v>74</v>
      </c>
      <c r="AM26" s="18"/>
      <c r="AN26" s="18"/>
      <c r="AO26" s="19"/>
      <c r="AP26" s="19"/>
      <c r="AQ26" s="19"/>
      <c r="AR26" s="19"/>
      <c r="AS26" s="19"/>
      <c r="AT26" s="19"/>
      <c r="AU26" s="19"/>
      <c r="AV26" s="19"/>
    </row>
    <row r="27" spans="1:48" ht="101.25" customHeight="1">
      <c r="A27" s="308"/>
      <c r="B27" s="149" t="s">
        <v>58</v>
      </c>
      <c r="C27" s="79" t="s">
        <v>68</v>
      </c>
      <c r="D27" s="310" t="s">
        <v>156</v>
      </c>
      <c r="E27" s="73" t="s">
        <v>157</v>
      </c>
      <c r="F27" s="79">
        <v>12</v>
      </c>
      <c r="G27" s="79" t="s">
        <v>64</v>
      </c>
      <c r="H27" s="79">
        <v>2023</v>
      </c>
      <c r="I27" s="79">
        <v>2023</v>
      </c>
      <c r="J27" s="80" t="s">
        <v>158</v>
      </c>
      <c r="K27" s="79" t="s">
        <v>62</v>
      </c>
      <c r="L27" s="309" t="s">
        <v>159</v>
      </c>
      <c r="M27" s="79" t="s">
        <v>64</v>
      </c>
      <c r="N27" s="74" t="s">
        <v>65</v>
      </c>
      <c r="O27" s="79" t="s">
        <v>66</v>
      </c>
      <c r="P27" s="79">
        <v>71300000</v>
      </c>
      <c r="Q27" s="81">
        <v>1</v>
      </c>
      <c r="R27" s="79" t="s">
        <v>64</v>
      </c>
      <c r="S27" s="79" t="s">
        <v>64</v>
      </c>
      <c r="T27" s="328">
        <v>56000</v>
      </c>
      <c r="U27" s="328">
        <v>0</v>
      </c>
      <c r="V27" s="328">
        <v>0</v>
      </c>
      <c r="W27" s="328">
        <f t="shared" si="1"/>
        <v>56000</v>
      </c>
      <c r="X27" s="83"/>
      <c r="Y27" s="83"/>
      <c r="Z27" s="83"/>
      <c r="AA27" s="78"/>
      <c r="AB27" s="90"/>
      <c r="AC27" s="90"/>
      <c r="AD27" s="90"/>
      <c r="AE27" s="90"/>
      <c r="AF27" s="90"/>
      <c r="AG27" s="90"/>
      <c r="AH27" s="90"/>
      <c r="AI27" s="90" t="s">
        <v>73</v>
      </c>
      <c r="AJ27" s="79"/>
      <c r="AK27" s="84"/>
      <c r="AL27" s="41" t="s">
        <v>74</v>
      </c>
      <c r="AM27" s="18"/>
      <c r="AN27" s="18"/>
      <c r="AO27" s="19"/>
      <c r="AP27" s="19"/>
      <c r="AQ27" s="19"/>
      <c r="AR27" s="19"/>
      <c r="AS27" s="19"/>
      <c r="AT27" s="19"/>
      <c r="AU27" s="19"/>
      <c r="AV27" s="19"/>
    </row>
    <row r="28" spans="1:48" ht="101.25" customHeight="1">
      <c r="A28" s="308"/>
      <c r="B28" s="149" t="s">
        <v>58</v>
      </c>
      <c r="C28" s="79" t="s">
        <v>68</v>
      </c>
      <c r="D28" s="310" t="s">
        <v>160</v>
      </c>
      <c r="E28" s="73" t="s">
        <v>98</v>
      </c>
      <c r="F28" s="79">
        <v>12</v>
      </c>
      <c r="G28" s="79" t="s">
        <v>64</v>
      </c>
      <c r="H28" s="79">
        <v>2023</v>
      </c>
      <c r="I28" s="79">
        <v>2023</v>
      </c>
      <c r="J28" s="80" t="s">
        <v>161</v>
      </c>
      <c r="K28" s="79" t="s">
        <v>62</v>
      </c>
      <c r="L28" s="309" t="s">
        <v>162</v>
      </c>
      <c r="M28" s="79" t="s">
        <v>64</v>
      </c>
      <c r="N28" s="74" t="s">
        <v>65</v>
      </c>
      <c r="O28" s="79" t="s">
        <v>66</v>
      </c>
      <c r="P28" s="79">
        <v>71300000</v>
      </c>
      <c r="Q28" s="81">
        <v>1</v>
      </c>
      <c r="R28" s="79" t="s">
        <v>64</v>
      </c>
      <c r="S28" s="79" t="s">
        <v>64</v>
      </c>
      <c r="T28" s="328">
        <v>57000</v>
      </c>
      <c r="U28" s="328">
        <v>0</v>
      </c>
      <c r="V28" s="328">
        <v>0</v>
      </c>
      <c r="W28" s="328">
        <f t="shared" si="1"/>
        <v>57000</v>
      </c>
      <c r="X28" s="83"/>
      <c r="Y28" s="83"/>
      <c r="Z28" s="83"/>
      <c r="AA28" s="78"/>
      <c r="AB28" s="90"/>
      <c r="AC28" s="90"/>
      <c r="AD28" s="90"/>
      <c r="AE28" s="90"/>
      <c r="AF28" s="90" t="s">
        <v>73</v>
      </c>
      <c r="AG28" s="90"/>
      <c r="AH28" s="90"/>
      <c r="AI28" s="90"/>
      <c r="AJ28" s="79"/>
      <c r="AK28" s="84"/>
      <c r="AL28" s="41" t="s">
        <v>74</v>
      </c>
      <c r="AM28" s="18"/>
      <c r="AN28" s="18"/>
      <c r="AO28" s="19"/>
      <c r="AP28" s="19"/>
      <c r="AQ28" s="19"/>
      <c r="AR28" s="19"/>
      <c r="AS28" s="19"/>
      <c r="AT28" s="19"/>
      <c r="AU28" s="19"/>
      <c r="AV28" s="19"/>
    </row>
    <row r="29" spans="1:48" ht="101.25" customHeight="1">
      <c r="A29" s="308"/>
      <c r="B29" s="149" t="s">
        <v>58</v>
      </c>
      <c r="C29" s="79" t="s">
        <v>68</v>
      </c>
      <c r="D29" s="91" t="s">
        <v>163</v>
      </c>
      <c r="E29" s="73" t="s">
        <v>164</v>
      </c>
      <c r="F29" s="79">
        <v>12</v>
      </c>
      <c r="G29" s="79" t="s">
        <v>64</v>
      </c>
      <c r="H29" s="79">
        <v>2023</v>
      </c>
      <c r="I29" s="79">
        <v>2023</v>
      </c>
      <c r="J29" s="80" t="s">
        <v>165</v>
      </c>
      <c r="K29" s="79" t="s">
        <v>62</v>
      </c>
      <c r="L29" s="309" t="s">
        <v>166</v>
      </c>
      <c r="M29" s="79" t="s">
        <v>64</v>
      </c>
      <c r="N29" s="74" t="s">
        <v>65</v>
      </c>
      <c r="O29" s="79" t="s">
        <v>66</v>
      </c>
      <c r="P29" s="79">
        <v>71300000</v>
      </c>
      <c r="Q29" s="81">
        <v>1</v>
      </c>
      <c r="R29" s="79" t="s">
        <v>64</v>
      </c>
      <c r="S29" s="79" t="s">
        <v>64</v>
      </c>
      <c r="T29" s="328">
        <v>59000</v>
      </c>
      <c r="U29" s="328">
        <v>0</v>
      </c>
      <c r="V29" s="328">
        <v>0</v>
      </c>
      <c r="W29" s="328">
        <f t="shared" si="1"/>
        <v>59000</v>
      </c>
      <c r="X29" s="83"/>
      <c r="Y29" s="92"/>
      <c r="Z29" s="92">
        <v>225258</v>
      </c>
      <c r="AA29" s="78" t="s">
        <v>167</v>
      </c>
      <c r="AB29" s="90"/>
      <c r="AC29" s="90"/>
      <c r="AD29" s="90" t="s">
        <v>73</v>
      </c>
      <c r="AE29" s="90"/>
      <c r="AF29" s="90"/>
      <c r="AG29" s="90"/>
      <c r="AH29" s="90"/>
      <c r="AI29" s="90"/>
      <c r="AJ29" s="79"/>
      <c r="AK29" s="84"/>
      <c r="AL29" s="41" t="s">
        <v>74</v>
      </c>
      <c r="AM29" s="18"/>
      <c r="AN29" s="18"/>
      <c r="AO29" s="19"/>
      <c r="AP29" s="19"/>
      <c r="AQ29" s="19"/>
      <c r="AR29" s="19"/>
      <c r="AS29" s="19"/>
      <c r="AT29" s="19"/>
      <c r="AU29" s="19"/>
      <c r="AV29" s="19"/>
    </row>
    <row r="30" spans="1:48" ht="101.25" customHeight="1">
      <c r="A30" s="220"/>
      <c r="B30" s="149" t="s">
        <v>58</v>
      </c>
      <c r="C30" s="126" t="s">
        <v>147</v>
      </c>
      <c r="D30" s="93" t="s">
        <v>168</v>
      </c>
      <c r="E30" s="73" t="s">
        <v>169</v>
      </c>
      <c r="F30" s="94">
        <v>12</v>
      </c>
      <c r="G30" s="79" t="s">
        <v>62</v>
      </c>
      <c r="H30" s="79">
        <v>2023</v>
      </c>
      <c r="I30" s="79">
        <v>2023</v>
      </c>
      <c r="J30" s="94" t="s">
        <v>64</v>
      </c>
      <c r="K30" s="96" t="s">
        <v>64</v>
      </c>
      <c r="L30" s="95"/>
      <c r="M30" s="74" t="s">
        <v>62</v>
      </c>
      <c r="N30" s="74" t="s">
        <v>65</v>
      </c>
      <c r="O30" s="97" t="s">
        <v>106</v>
      </c>
      <c r="P30" s="98" t="s">
        <v>150</v>
      </c>
      <c r="Q30" s="97">
        <v>2</v>
      </c>
      <c r="R30" s="79" t="s">
        <v>64</v>
      </c>
      <c r="S30" s="79" t="s">
        <v>64</v>
      </c>
      <c r="T30" s="99">
        <v>61697.52</v>
      </c>
      <c r="U30" s="100">
        <v>0</v>
      </c>
      <c r="V30" s="100">
        <v>0</v>
      </c>
      <c r="W30" s="100">
        <v>61697.52</v>
      </c>
      <c r="X30" s="100">
        <v>0</v>
      </c>
      <c r="Y30" s="101"/>
      <c r="Z30" s="101"/>
      <c r="AA30" s="78"/>
      <c r="AB30" s="100"/>
      <c r="AC30" s="100"/>
      <c r="AD30" s="100">
        <v>61697.52</v>
      </c>
      <c r="AE30" s="100"/>
      <c r="AF30" s="100"/>
      <c r="AG30" s="100"/>
      <c r="AH30" s="100"/>
      <c r="AI30" s="100"/>
      <c r="AJ30" s="97"/>
      <c r="AK30" s="84" t="s">
        <v>1029</v>
      </c>
      <c r="AL30" s="85" t="s">
        <v>67</v>
      </c>
      <c r="AM30" s="18"/>
      <c r="AN30" s="18"/>
      <c r="AO30" s="19"/>
      <c r="AP30" s="19"/>
      <c r="AQ30" s="19"/>
      <c r="AR30" s="19"/>
      <c r="AS30" s="19"/>
      <c r="AT30" s="19"/>
      <c r="AU30" s="19"/>
      <c r="AV30" s="19"/>
    </row>
    <row r="31" spans="1:48" ht="101.25" customHeight="1">
      <c r="A31" s="308"/>
      <c r="B31" s="149" t="s">
        <v>58</v>
      </c>
      <c r="C31" s="79" t="s">
        <v>68</v>
      </c>
      <c r="D31" s="310" t="s">
        <v>171</v>
      </c>
      <c r="E31" s="73" t="s">
        <v>83</v>
      </c>
      <c r="F31" s="79">
        <v>12</v>
      </c>
      <c r="G31" s="79" t="s">
        <v>64</v>
      </c>
      <c r="H31" s="79">
        <v>2023</v>
      </c>
      <c r="I31" s="79">
        <v>2023</v>
      </c>
      <c r="J31" s="80" t="s">
        <v>172</v>
      </c>
      <c r="K31" s="79" t="s">
        <v>62</v>
      </c>
      <c r="L31" s="309" t="s">
        <v>173</v>
      </c>
      <c r="M31" s="79" t="s">
        <v>64</v>
      </c>
      <c r="N31" s="74" t="s">
        <v>65</v>
      </c>
      <c r="O31" s="79" t="s">
        <v>66</v>
      </c>
      <c r="P31" s="79">
        <v>71300000</v>
      </c>
      <c r="Q31" s="81">
        <v>1</v>
      </c>
      <c r="R31" s="79" t="s">
        <v>64</v>
      </c>
      <c r="S31" s="79" t="s">
        <v>64</v>
      </c>
      <c r="T31" s="328">
        <v>63000</v>
      </c>
      <c r="U31" s="328">
        <v>0</v>
      </c>
      <c r="V31" s="328">
        <v>0</v>
      </c>
      <c r="W31" s="328">
        <f>SUBTOTAL(9,T31:V31)</f>
        <v>63000</v>
      </c>
      <c r="X31" s="83"/>
      <c r="Y31" s="83"/>
      <c r="Z31" s="83"/>
      <c r="AA31" s="78"/>
      <c r="AB31" s="90"/>
      <c r="AC31" s="90"/>
      <c r="AD31" s="90"/>
      <c r="AE31" s="90"/>
      <c r="AF31" s="90"/>
      <c r="AG31" s="90"/>
      <c r="AH31" s="90"/>
      <c r="AI31" s="90" t="s">
        <v>73</v>
      </c>
      <c r="AJ31" s="79"/>
      <c r="AK31" s="84"/>
      <c r="AL31" s="41" t="s">
        <v>74</v>
      </c>
      <c r="AM31" s="18"/>
      <c r="AN31" s="18"/>
      <c r="AO31" s="19"/>
      <c r="AP31" s="19"/>
      <c r="AQ31" s="19"/>
      <c r="AR31" s="19"/>
      <c r="AS31" s="19"/>
      <c r="AT31" s="19"/>
      <c r="AU31" s="19"/>
      <c r="AV31" s="19"/>
    </row>
    <row r="32" spans="1:48" ht="101.25" customHeight="1">
      <c r="A32" s="308"/>
      <c r="B32" s="149" t="s">
        <v>58</v>
      </c>
      <c r="C32" s="79" t="s">
        <v>68</v>
      </c>
      <c r="D32" s="310" t="s">
        <v>176</v>
      </c>
      <c r="E32" s="73" t="s">
        <v>175</v>
      </c>
      <c r="F32" s="79">
        <v>12</v>
      </c>
      <c r="G32" s="79" t="s">
        <v>64</v>
      </c>
      <c r="H32" s="79">
        <v>2023</v>
      </c>
      <c r="I32" s="79">
        <v>2023</v>
      </c>
      <c r="J32" s="80" t="s">
        <v>177</v>
      </c>
      <c r="K32" s="79" t="s">
        <v>62</v>
      </c>
      <c r="L32" s="309" t="s">
        <v>178</v>
      </c>
      <c r="M32" s="79" t="s">
        <v>64</v>
      </c>
      <c r="N32" s="74" t="s">
        <v>65</v>
      </c>
      <c r="O32" s="79" t="s">
        <v>66</v>
      </c>
      <c r="P32" s="79">
        <v>71300000</v>
      </c>
      <c r="Q32" s="81">
        <v>1</v>
      </c>
      <c r="R32" s="79" t="s">
        <v>64</v>
      </c>
      <c r="S32" s="79" t="s">
        <v>64</v>
      </c>
      <c r="T32" s="82">
        <v>35000</v>
      </c>
      <c r="U32" s="82">
        <v>35000</v>
      </c>
      <c r="V32" s="82">
        <v>0</v>
      </c>
      <c r="W32" s="82">
        <v>70000</v>
      </c>
      <c r="X32" s="83"/>
      <c r="Y32" s="83"/>
      <c r="Z32" s="83"/>
      <c r="AA32" s="78"/>
      <c r="AB32" s="90" t="s">
        <v>73</v>
      </c>
      <c r="AC32" s="90"/>
      <c r="AD32" s="90"/>
      <c r="AE32" s="90"/>
      <c r="AF32" s="90"/>
      <c r="AG32" s="90"/>
      <c r="AH32" s="90"/>
      <c r="AI32" s="90"/>
      <c r="AJ32" s="79"/>
      <c r="AK32" s="84"/>
      <c r="AL32" s="41" t="s">
        <v>74</v>
      </c>
      <c r="AM32" s="18"/>
      <c r="AN32" s="18"/>
      <c r="AO32" s="19"/>
      <c r="AP32" s="19"/>
      <c r="AQ32" s="19"/>
      <c r="AR32" s="19"/>
      <c r="AS32" s="19"/>
      <c r="AT32" s="19"/>
      <c r="AU32" s="19"/>
      <c r="AV32" s="19"/>
    </row>
    <row r="33" spans="1:48" ht="101.25" customHeight="1">
      <c r="A33" s="308"/>
      <c r="B33" s="149" t="s">
        <v>58</v>
      </c>
      <c r="C33" s="79" t="s">
        <v>68</v>
      </c>
      <c r="D33" s="310" t="s">
        <v>179</v>
      </c>
      <c r="E33" s="73" t="s">
        <v>180</v>
      </c>
      <c r="F33" s="79">
        <v>12</v>
      </c>
      <c r="G33" s="79" t="s">
        <v>64</v>
      </c>
      <c r="H33" s="79">
        <v>2023</v>
      </c>
      <c r="I33" s="79">
        <v>2023</v>
      </c>
      <c r="J33" s="80" t="s">
        <v>181</v>
      </c>
      <c r="K33" s="79" t="s">
        <v>62</v>
      </c>
      <c r="L33" s="309" t="s">
        <v>182</v>
      </c>
      <c r="M33" s="79" t="s">
        <v>64</v>
      </c>
      <c r="N33" s="74" t="s">
        <v>65</v>
      </c>
      <c r="O33" s="79" t="s">
        <v>66</v>
      </c>
      <c r="P33" s="79">
        <v>71300000</v>
      </c>
      <c r="Q33" s="81">
        <v>1</v>
      </c>
      <c r="R33" s="79" t="s">
        <v>64</v>
      </c>
      <c r="S33" s="79" t="s">
        <v>64</v>
      </c>
      <c r="T33" s="82">
        <v>35000</v>
      </c>
      <c r="U33" s="82">
        <v>35000</v>
      </c>
      <c r="V33" s="82">
        <v>0</v>
      </c>
      <c r="W33" s="82">
        <v>70000</v>
      </c>
      <c r="X33" s="83"/>
      <c r="Y33" s="83"/>
      <c r="Z33" s="83"/>
      <c r="AA33" s="78"/>
      <c r="AB33" s="90" t="s">
        <v>73</v>
      </c>
      <c r="AC33" s="90"/>
      <c r="AD33" s="90"/>
      <c r="AE33" s="90"/>
      <c r="AF33" s="90"/>
      <c r="AG33" s="90"/>
      <c r="AH33" s="90"/>
      <c r="AI33" s="90"/>
      <c r="AJ33" s="79"/>
      <c r="AK33" s="84"/>
      <c r="AL33" s="41" t="s">
        <v>74</v>
      </c>
      <c r="AM33" s="18"/>
      <c r="AN33" s="18"/>
      <c r="AO33" s="19"/>
      <c r="AP33" s="19"/>
      <c r="AQ33" s="19"/>
      <c r="AR33" s="19"/>
      <c r="AS33" s="19"/>
      <c r="AT33" s="19"/>
      <c r="AU33" s="19"/>
      <c r="AV33" s="19"/>
    </row>
    <row r="34" spans="1:48" ht="118.5" customHeight="1">
      <c r="A34" s="308"/>
      <c r="B34" s="149" t="s">
        <v>58</v>
      </c>
      <c r="C34" s="79" t="s">
        <v>68</v>
      </c>
      <c r="D34" s="310" t="s">
        <v>183</v>
      </c>
      <c r="E34" s="73" t="s">
        <v>98</v>
      </c>
      <c r="F34" s="79">
        <v>12</v>
      </c>
      <c r="G34" s="79" t="s">
        <v>64</v>
      </c>
      <c r="H34" s="79">
        <v>2023</v>
      </c>
      <c r="I34" s="79">
        <v>2023</v>
      </c>
      <c r="J34" s="80" t="s">
        <v>99</v>
      </c>
      <c r="K34" s="79" t="s">
        <v>62</v>
      </c>
      <c r="L34" s="309" t="s">
        <v>184</v>
      </c>
      <c r="M34" s="79" t="s">
        <v>64</v>
      </c>
      <c r="N34" s="74" t="s">
        <v>65</v>
      </c>
      <c r="O34" s="79" t="s">
        <v>66</v>
      </c>
      <c r="P34" s="79">
        <v>71300000</v>
      </c>
      <c r="Q34" s="81">
        <v>1</v>
      </c>
      <c r="R34" s="79" t="s">
        <v>64</v>
      </c>
      <c r="S34" s="79" t="s">
        <v>64</v>
      </c>
      <c r="T34" s="82">
        <v>35000</v>
      </c>
      <c r="U34" s="82">
        <v>35000</v>
      </c>
      <c r="V34" s="82">
        <v>0</v>
      </c>
      <c r="W34" s="82">
        <v>70000</v>
      </c>
      <c r="X34" s="83"/>
      <c r="Y34" s="83"/>
      <c r="Z34" s="83"/>
      <c r="AA34" s="78"/>
      <c r="AB34" s="90"/>
      <c r="AC34" s="90"/>
      <c r="AD34" s="90"/>
      <c r="AE34" s="90"/>
      <c r="AF34" s="90" t="s">
        <v>73</v>
      </c>
      <c r="AG34" s="90"/>
      <c r="AH34" s="90"/>
      <c r="AI34" s="90"/>
      <c r="AJ34" s="79"/>
      <c r="AK34" s="84"/>
      <c r="AL34" s="41" t="s">
        <v>74</v>
      </c>
      <c r="AM34" s="18"/>
      <c r="AN34" s="18"/>
      <c r="AO34" s="19"/>
      <c r="AP34" s="19"/>
      <c r="AQ34" s="19"/>
      <c r="AR34" s="19"/>
      <c r="AS34" s="19"/>
      <c r="AT34" s="19"/>
      <c r="AU34" s="19"/>
      <c r="AV34" s="19"/>
    </row>
    <row r="35" spans="1:48" ht="179.25" customHeight="1">
      <c r="A35" s="308"/>
      <c r="B35" s="149" t="s">
        <v>58</v>
      </c>
      <c r="C35" s="79" t="s">
        <v>68</v>
      </c>
      <c r="D35" s="310" t="s">
        <v>185</v>
      </c>
      <c r="E35" s="73" t="s">
        <v>186</v>
      </c>
      <c r="F35" s="79">
        <v>12</v>
      </c>
      <c r="G35" s="79" t="s">
        <v>64</v>
      </c>
      <c r="H35" s="79">
        <v>2023</v>
      </c>
      <c r="I35" s="79">
        <v>2023</v>
      </c>
      <c r="J35" s="80" t="s">
        <v>187</v>
      </c>
      <c r="K35" s="79" t="s">
        <v>62</v>
      </c>
      <c r="L35" s="80" t="s">
        <v>188</v>
      </c>
      <c r="M35" s="79" t="s">
        <v>64</v>
      </c>
      <c r="N35" s="74" t="s">
        <v>65</v>
      </c>
      <c r="O35" s="79" t="s">
        <v>66</v>
      </c>
      <c r="P35" s="79">
        <v>71300000</v>
      </c>
      <c r="Q35" s="81">
        <v>1</v>
      </c>
      <c r="R35" s="79" t="s">
        <v>64</v>
      </c>
      <c r="S35" s="79" t="s">
        <v>64</v>
      </c>
      <c r="T35" s="82">
        <v>35500</v>
      </c>
      <c r="U35" s="82">
        <v>35500</v>
      </c>
      <c r="V35" s="82">
        <v>0</v>
      </c>
      <c r="W35" s="82">
        <v>71000</v>
      </c>
      <c r="X35" s="83"/>
      <c r="Y35" s="83"/>
      <c r="Z35" s="83"/>
      <c r="AA35" s="78"/>
      <c r="AB35" s="90"/>
      <c r="AC35" s="90"/>
      <c r="AD35" s="90"/>
      <c r="AE35" s="90"/>
      <c r="AF35" s="90"/>
      <c r="AG35" s="90"/>
      <c r="AH35" s="90"/>
      <c r="AI35" s="90" t="s">
        <v>73</v>
      </c>
      <c r="AJ35" s="79"/>
      <c r="AK35" s="84"/>
      <c r="AL35" s="41" t="s">
        <v>74</v>
      </c>
      <c r="AM35" s="18"/>
      <c r="AN35" s="18"/>
      <c r="AO35" s="19"/>
      <c r="AP35" s="19"/>
      <c r="AQ35" s="19"/>
      <c r="AR35" s="19"/>
      <c r="AS35" s="19"/>
      <c r="AT35" s="19"/>
      <c r="AU35" s="19"/>
      <c r="AV35" s="19"/>
    </row>
    <row r="36" spans="1:48" ht="101.25" customHeight="1">
      <c r="A36" s="220"/>
      <c r="B36" s="149" t="s">
        <v>58</v>
      </c>
      <c r="C36" s="149" t="s">
        <v>101</v>
      </c>
      <c r="D36" s="85" t="s">
        <v>197</v>
      </c>
      <c r="E36" s="73" t="s">
        <v>103</v>
      </c>
      <c r="F36" s="41">
        <v>12</v>
      </c>
      <c r="G36" s="79" t="s">
        <v>64</v>
      </c>
      <c r="H36" s="79">
        <v>2023</v>
      </c>
      <c r="I36" s="79">
        <v>2023</v>
      </c>
      <c r="J36" s="41" t="s">
        <v>198</v>
      </c>
      <c r="K36" s="41" t="s">
        <v>105</v>
      </c>
      <c r="L36" s="42"/>
      <c r="M36" s="79" t="s">
        <v>64</v>
      </c>
      <c r="N36" s="74" t="s">
        <v>65</v>
      </c>
      <c r="O36" s="43" t="s">
        <v>106</v>
      </c>
      <c r="P36" s="86" t="s">
        <v>199</v>
      </c>
      <c r="Q36" s="43">
        <v>3</v>
      </c>
      <c r="R36" s="79" t="s">
        <v>64</v>
      </c>
      <c r="S36" s="79" t="s">
        <v>64</v>
      </c>
      <c r="T36" s="45">
        <v>75200</v>
      </c>
      <c r="U36" s="45">
        <v>0</v>
      </c>
      <c r="V36" s="45">
        <v>0</v>
      </c>
      <c r="W36" s="45">
        <v>75200</v>
      </c>
      <c r="X36" s="88" t="s">
        <v>64</v>
      </c>
      <c r="Y36" s="88" t="s">
        <v>64</v>
      </c>
      <c r="Z36" s="89">
        <v>226120</v>
      </c>
      <c r="AA36" s="78" t="s">
        <v>108</v>
      </c>
      <c r="AB36" s="45">
        <v>75200</v>
      </c>
      <c r="AC36" s="90"/>
      <c r="AD36" s="90"/>
      <c r="AE36" s="90"/>
      <c r="AF36" s="90"/>
      <c r="AG36" s="90"/>
      <c r="AH36" s="90"/>
      <c r="AI36" s="90"/>
      <c r="AJ36" s="43"/>
      <c r="AK36" s="85" t="s">
        <v>200</v>
      </c>
      <c r="AL36" s="41" t="s">
        <v>74</v>
      </c>
      <c r="AM36" s="18"/>
      <c r="AN36" s="18"/>
      <c r="AO36" s="19"/>
      <c r="AP36" s="19"/>
      <c r="AQ36" s="19"/>
      <c r="AR36" s="19"/>
      <c r="AS36" s="19"/>
      <c r="AT36" s="19"/>
      <c r="AU36" s="19"/>
      <c r="AV36" s="19"/>
    </row>
    <row r="37" spans="1:48" ht="101.25" customHeight="1">
      <c r="A37" s="220"/>
      <c r="B37" s="149" t="s">
        <v>58</v>
      </c>
      <c r="C37" s="149" t="s">
        <v>101</v>
      </c>
      <c r="D37" s="85" t="s">
        <v>201</v>
      </c>
      <c r="E37" s="73" t="s">
        <v>103</v>
      </c>
      <c r="F37" s="41">
        <v>12</v>
      </c>
      <c r="G37" s="79" t="s">
        <v>64</v>
      </c>
      <c r="H37" s="79">
        <v>2023</v>
      </c>
      <c r="I37" s="79">
        <v>2023</v>
      </c>
      <c r="J37" s="41" t="s">
        <v>202</v>
      </c>
      <c r="K37" s="41" t="s">
        <v>105</v>
      </c>
      <c r="L37" s="42"/>
      <c r="M37" s="79" t="s">
        <v>64</v>
      </c>
      <c r="N37" s="74" t="s">
        <v>65</v>
      </c>
      <c r="O37" s="43" t="s">
        <v>106</v>
      </c>
      <c r="P37" s="86" t="s">
        <v>199</v>
      </c>
      <c r="Q37" s="43">
        <v>3</v>
      </c>
      <c r="R37" s="79" t="s">
        <v>64</v>
      </c>
      <c r="S37" s="79" t="s">
        <v>64</v>
      </c>
      <c r="T37" s="45">
        <v>75200</v>
      </c>
      <c r="U37" s="45">
        <v>0</v>
      </c>
      <c r="V37" s="45">
        <v>0</v>
      </c>
      <c r="W37" s="45">
        <v>75200</v>
      </c>
      <c r="X37" s="88" t="s">
        <v>64</v>
      </c>
      <c r="Y37" s="88" t="s">
        <v>64</v>
      </c>
      <c r="Z37" s="89">
        <v>226120</v>
      </c>
      <c r="AA37" s="78" t="s">
        <v>108</v>
      </c>
      <c r="AB37" s="90"/>
      <c r="AC37" s="90"/>
      <c r="AD37" s="45">
        <v>75200</v>
      </c>
      <c r="AE37" s="90"/>
      <c r="AF37" s="90"/>
      <c r="AG37" s="90"/>
      <c r="AH37" s="90"/>
      <c r="AI37" s="90"/>
      <c r="AJ37" s="43"/>
      <c r="AK37" s="85" t="s">
        <v>203</v>
      </c>
      <c r="AL37" s="41" t="s">
        <v>74</v>
      </c>
      <c r="AM37" s="18"/>
      <c r="AN37" s="18"/>
      <c r="AO37" s="19"/>
      <c r="AP37" s="19"/>
      <c r="AQ37" s="19"/>
      <c r="AR37" s="19"/>
      <c r="AS37" s="19"/>
      <c r="AT37" s="19"/>
      <c r="AU37" s="19"/>
      <c r="AV37" s="19"/>
    </row>
    <row r="38" spans="1:48" ht="101.25" customHeight="1">
      <c r="A38" s="220"/>
      <c r="B38" s="149" t="s">
        <v>58</v>
      </c>
      <c r="C38" s="149" t="s">
        <v>101</v>
      </c>
      <c r="D38" s="85" t="s">
        <v>204</v>
      </c>
      <c r="E38" s="73" t="s">
        <v>103</v>
      </c>
      <c r="F38" s="41">
        <v>12</v>
      </c>
      <c r="G38" s="79" t="s">
        <v>64</v>
      </c>
      <c r="H38" s="79">
        <v>2023</v>
      </c>
      <c r="I38" s="79">
        <v>2023</v>
      </c>
      <c r="J38" s="41" t="s">
        <v>205</v>
      </c>
      <c r="K38" s="41" t="s">
        <v>105</v>
      </c>
      <c r="L38" s="42"/>
      <c r="M38" s="79" t="s">
        <v>64</v>
      </c>
      <c r="N38" s="74" t="s">
        <v>65</v>
      </c>
      <c r="O38" s="43" t="s">
        <v>106</v>
      </c>
      <c r="P38" s="86" t="s">
        <v>199</v>
      </c>
      <c r="Q38" s="43">
        <v>3</v>
      </c>
      <c r="R38" s="79" t="s">
        <v>64</v>
      </c>
      <c r="S38" s="79" t="s">
        <v>64</v>
      </c>
      <c r="T38" s="45">
        <v>75200</v>
      </c>
      <c r="U38" s="45">
        <v>0</v>
      </c>
      <c r="V38" s="45">
        <v>0</v>
      </c>
      <c r="W38" s="45">
        <v>75200</v>
      </c>
      <c r="X38" s="88" t="s">
        <v>64</v>
      </c>
      <c r="Y38" s="88" t="s">
        <v>64</v>
      </c>
      <c r="Z38" s="89">
        <v>226120</v>
      </c>
      <c r="AA38" s="78" t="s">
        <v>108</v>
      </c>
      <c r="AB38" s="90"/>
      <c r="AC38" s="90"/>
      <c r="AD38" s="90"/>
      <c r="AE38" s="90"/>
      <c r="AF38" s="45">
        <v>75200</v>
      </c>
      <c r="AG38" s="90"/>
      <c r="AH38" s="90"/>
      <c r="AI38" s="90"/>
      <c r="AJ38" s="43"/>
      <c r="AK38" s="85" t="s">
        <v>206</v>
      </c>
      <c r="AL38" s="41" t="s">
        <v>74</v>
      </c>
      <c r="AM38" s="18"/>
      <c r="AN38" s="18"/>
      <c r="AO38" s="19"/>
      <c r="AP38" s="19"/>
      <c r="AQ38" s="19"/>
      <c r="AR38" s="19"/>
      <c r="AS38" s="19"/>
      <c r="AT38" s="19"/>
      <c r="AU38" s="19"/>
      <c r="AV38" s="19"/>
    </row>
    <row r="39" spans="1:48" ht="101.25" customHeight="1">
      <c r="A39" s="220"/>
      <c r="B39" s="149" t="s">
        <v>58</v>
      </c>
      <c r="C39" s="149" t="s">
        <v>101</v>
      </c>
      <c r="D39" s="85" t="s">
        <v>207</v>
      </c>
      <c r="E39" s="73" t="s">
        <v>103</v>
      </c>
      <c r="F39" s="41">
        <v>12</v>
      </c>
      <c r="G39" s="79" t="s">
        <v>64</v>
      </c>
      <c r="H39" s="79">
        <v>2023</v>
      </c>
      <c r="I39" s="79">
        <v>2023</v>
      </c>
      <c r="J39" s="41" t="s">
        <v>208</v>
      </c>
      <c r="K39" s="41" t="s">
        <v>105</v>
      </c>
      <c r="L39" s="42"/>
      <c r="M39" s="79" t="s">
        <v>64</v>
      </c>
      <c r="N39" s="74" t="s">
        <v>65</v>
      </c>
      <c r="O39" s="43" t="s">
        <v>106</v>
      </c>
      <c r="P39" s="86" t="s">
        <v>199</v>
      </c>
      <c r="Q39" s="43">
        <v>3</v>
      </c>
      <c r="R39" s="79" t="s">
        <v>64</v>
      </c>
      <c r="S39" s="79" t="s">
        <v>64</v>
      </c>
      <c r="T39" s="45">
        <v>75200</v>
      </c>
      <c r="U39" s="45">
        <v>0</v>
      </c>
      <c r="V39" s="45">
        <v>0</v>
      </c>
      <c r="W39" s="45">
        <v>75200</v>
      </c>
      <c r="X39" s="88" t="s">
        <v>64</v>
      </c>
      <c r="Y39" s="88" t="s">
        <v>64</v>
      </c>
      <c r="Z39" s="89">
        <v>226120</v>
      </c>
      <c r="AA39" s="78" t="s">
        <v>108</v>
      </c>
      <c r="AB39" s="90"/>
      <c r="AC39" s="90"/>
      <c r="AD39" s="90"/>
      <c r="AE39" s="90"/>
      <c r="AF39" s="45">
        <v>75200</v>
      </c>
      <c r="AG39" s="90"/>
      <c r="AH39" s="90"/>
      <c r="AI39" s="90"/>
      <c r="AJ39" s="43"/>
      <c r="AK39" s="85" t="s">
        <v>209</v>
      </c>
      <c r="AL39" s="41" t="s">
        <v>74</v>
      </c>
      <c r="AM39" s="18"/>
      <c r="AN39" s="18"/>
      <c r="AO39" s="19"/>
      <c r="AP39" s="19"/>
      <c r="AQ39" s="19"/>
      <c r="AR39" s="19"/>
      <c r="AS39" s="19"/>
      <c r="AT39" s="19"/>
      <c r="AU39" s="19"/>
      <c r="AV39" s="19"/>
    </row>
    <row r="40" spans="1:48" ht="101.25" customHeight="1">
      <c r="A40" s="220"/>
      <c r="B40" s="149" t="s">
        <v>58</v>
      </c>
      <c r="C40" s="149" t="s">
        <v>101</v>
      </c>
      <c r="D40" s="85" t="s">
        <v>210</v>
      </c>
      <c r="E40" s="73" t="s">
        <v>103</v>
      </c>
      <c r="F40" s="41">
        <v>12</v>
      </c>
      <c r="G40" s="79" t="s">
        <v>64</v>
      </c>
      <c r="H40" s="79">
        <v>2023</v>
      </c>
      <c r="I40" s="79">
        <v>2023</v>
      </c>
      <c r="J40" s="41" t="s">
        <v>211</v>
      </c>
      <c r="K40" s="41" t="s">
        <v>105</v>
      </c>
      <c r="L40" s="42"/>
      <c r="M40" s="79" t="s">
        <v>64</v>
      </c>
      <c r="N40" s="74" t="s">
        <v>65</v>
      </c>
      <c r="O40" s="43" t="s">
        <v>106</v>
      </c>
      <c r="P40" s="86" t="s">
        <v>199</v>
      </c>
      <c r="Q40" s="43">
        <v>3</v>
      </c>
      <c r="R40" s="79" t="s">
        <v>64</v>
      </c>
      <c r="S40" s="79" t="s">
        <v>64</v>
      </c>
      <c r="T40" s="45">
        <v>75200</v>
      </c>
      <c r="U40" s="45">
        <v>0</v>
      </c>
      <c r="V40" s="45">
        <v>0</v>
      </c>
      <c r="W40" s="45">
        <v>75200</v>
      </c>
      <c r="X40" s="88" t="s">
        <v>64</v>
      </c>
      <c r="Y40" s="88" t="s">
        <v>64</v>
      </c>
      <c r="Z40" s="89">
        <v>226120</v>
      </c>
      <c r="AA40" s="78" t="s">
        <v>108</v>
      </c>
      <c r="AB40" s="90"/>
      <c r="AC40" s="90"/>
      <c r="AD40" s="90"/>
      <c r="AE40" s="90"/>
      <c r="AF40" s="90"/>
      <c r="AG40" s="45">
        <v>75200</v>
      </c>
      <c r="AH40" s="90"/>
      <c r="AI40" s="90"/>
      <c r="AJ40" s="43"/>
      <c r="AK40" s="85" t="s">
        <v>212</v>
      </c>
      <c r="AL40" s="41" t="s">
        <v>74</v>
      </c>
      <c r="AM40" s="18"/>
      <c r="AN40" s="18"/>
      <c r="AO40" s="19"/>
      <c r="AP40" s="19"/>
      <c r="AQ40" s="19"/>
      <c r="AR40" s="19"/>
      <c r="AS40" s="19"/>
      <c r="AT40" s="19"/>
      <c r="AU40" s="19"/>
      <c r="AV40" s="19"/>
    </row>
    <row r="41" spans="1:48" ht="101.25" customHeight="1">
      <c r="A41" s="220"/>
      <c r="B41" s="149" t="s">
        <v>58</v>
      </c>
      <c r="C41" s="149" t="s">
        <v>101</v>
      </c>
      <c r="D41" s="85" t="s">
        <v>213</v>
      </c>
      <c r="E41" s="73" t="s">
        <v>103</v>
      </c>
      <c r="F41" s="41">
        <v>12</v>
      </c>
      <c r="G41" s="79" t="s">
        <v>64</v>
      </c>
      <c r="H41" s="79">
        <v>2023</v>
      </c>
      <c r="I41" s="79">
        <v>2023</v>
      </c>
      <c r="J41" s="41" t="s">
        <v>214</v>
      </c>
      <c r="K41" s="41" t="s">
        <v>105</v>
      </c>
      <c r="L41" s="42"/>
      <c r="M41" s="79" t="s">
        <v>64</v>
      </c>
      <c r="N41" s="74" t="s">
        <v>65</v>
      </c>
      <c r="O41" s="43" t="s">
        <v>106</v>
      </c>
      <c r="P41" s="86" t="s">
        <v>199</v>
      </c>
      <c r="Q41" s="43">
        <v>3</v>
      </c>
      <c r="R41" s="79" t="s">
        <v>64</v>
      </c>
      <c r="S41" s="79" t="s">
        <v>64</v>
      </c>
      <c r="T41" s="45">
        <v>75200</v>
      </c>
      <c r="U41" s="45">
        <v>0</v>
      </c>
      <c r="V41" s="45">
        <v>0</v>
      </c>
      <c r="W41" s="45">
        <v>75200</v>
      </c>
      <c r="X41" s="88" t="s">
        <v>64</v>
      </c>
      <c r="Y41" s="88" t="s">
        <v>64</v>
      </c>
      <c r="Z41" s="89">
        <v>226120</v>
      </c>
      <c r="AA41" s="78" t="s">
        <v>108</v>
      </c>
      <c r="AB41" s="90"/>
      <c r="AC41" s="90"/>
      <c r="AD41" s="90"/>
      <c r="AE41" s="90"/>
      <c r="AF41" s="90"/>
      <c r="AG41" s="90"/>
      <c r="AH41" s="45">
        <v>75200</v>
      </c>
      <c r="AI41" s="90"/>
      <c r="AJ41" s="43"/>
      <c r="AK41" s="85" t="s">
        <v>215</v>
      </c>
      <c r="AL41" s="41" t="s">
        <v>74</v>
      </c>
      <c r="AM41" s="18"/>
      <c r="AN41" s="18"/>
      <c r="AO41" s="19"/>
      <c r="AP41" s="19"/>
      <c r="AQ41" s="19"/>
      <c r="AR41" s="19"/>
      <c r="AS41" s="19"/>
      <c r="AT41" s="19"/>
      <c r="AU41" s="19"/>
      <c r="AV41" s="19"/>
    </row>
    <row r="42" spans="1:48" ht="101.25" customHeight="1">
      <c r="A42" s="220"/>
      <c r="B42" s="149" t="s">
        <v>58</v>
      </c>
      <c r="C42" s="149" t="s">
        <v>101</v>
      </c>
      <c r="D42" s="85" t="s">
        <v>216</v>
      </c>
      <c r="E42" s="73" t="s">
        <v>103</v>
      </c>
      <c r="F42" s="41">
        <v>12</v>
      </c>
      <c r="G42" s="79" t="s">
        <v>64</v>
      </c>
      <c r="H42" s="79">
        <v>2023</v>
      </c>
      <c r="I42" s="79">
        <v>2023</v>
      </c>
      <c r="J42" s="41" t="s">
        <v>217</v>
      </c>
      <c r="K42" s="41" t="s">
        <v>105</v>
      </c>
      <c r="L42" s="42"/>
      <c r="M42" s="79" t="s">
        <v>64</v>
      </c>
      <c r="N42" s="74" t="s">
        <v>65</v>
      </c>
      <c r="O42" s="43" t="s">
        <v>106</v>
      </c>
      <c r="P42" s="86" t="s">
        <v>199</v>
      </c>
      <c r="Q42" s="43">
        <v>3</v>
      </c>
      <c r="R42" s="79" t="s">
        <v>64</v>
      </c>
      <c r="S42" s="79" t="s">
        <v>64</v>
      </c>
      <c r="T42" s="45">
        <v>75200</v>
      </c>
      <c r="U42" s="45">
        <v>0</v>
      </c>
      <c r="V42" s="45">
        <v>0</v>
      </c>
      <c r="W42" s="45">
        <v>75200</v>
      </c>
      <c r="X42" s="88" t="s">
        <v>64</v>
      </c>
      <c r="Y42" s="88" t="s">
        <v>64</v>
      </c>
      <c r="Z42" s="89">
        <v>226120</v>
      </c>
      <c r="AA42" s="78" t="s">
        <v>108</v>
      </c>
      <c r="AB42" s="90"/>
      <c r="AC42" s="90"/>
      <c r="AD42" s="90"/>
      <c r="AE42" s="90"/>
      <c r="AF42" s="90"/>
      <c r="AG42" s="90"/>
      <c r="AH42" s="90"/>
      <c r="AI42" s="45">
        <v>75200</v>
      </c>
      <c r="AJ42" s="43"/>
      <c r="AK42" s="85" t="s">
        <v>218</v>
      </c>
      <c r="AL42" s="41" t="s">
        <v>74</v>
      </c>
      <c r="AM42" s="18"/>
      <c r="AN42" s="18"/>
      <c r="AO42" s="19"/>
      <c r="AP42" s="19"/>
      <c r="AQ42" s="19"/>
      <c r="AR42" s="19"/>
      <c r="AS42" s="19"/>
      <c r="AT42" s="19"/>
      <c r="AU42" s="19"/>
      <c r="AV42" s="19"/>
    </row>
    <row r="43" spans="1:48" ht="101.25" customHeight="1">
      <c r="A43" s="308"/>
      <c r="B43" s="149" t="s">
        <v>58</v>
      </c>
      <c r="C43" s="79" t="s">
        <v>68</v>
      </c>
      <c r="D43" s="310" t="s">
        <v>219</v>
      </c>
      <c r="E43" s="73" t="s">
        <v>98</v>
      </c>
      <c r="F43" s="79">
        <v>12</v>
      </c>
      <c r="G43" s="79" t="s">
        <v>64</v>
      </c>
      <c r="H43" s="79">
        <v>2023</v>
      </c>
      <c r="I43" s="79">
        <v>2023</v>
      </c>
      <c r="J43" s="80" t="s">
        <v>99</v>
      </c>
      <c r="K43" s="79" t="s">
        <v>62</v>
      </c>
      <c r="L43" s="309" t="s">
        <v>220</v>
      </c>
      <c r="M43" s="79" t="s">
        <v>64</v>
      </c>
      <c r="N43" s="74" t="s">
        <v>65</v>
      </c>
      <c r="O43" s="79" t="s">
        <v>66</v>
      </c>
      <c r="P43" s="79">
        <v>71300000</v>
      </c>
      <c r="Q43" s="81">
        <v>1</v>
      </c>
      <c r="R43" s="79" t="s">
        <v>64</v>
      </c>
      <c r="S43" s="79" t="s">
        <v>64</v>
      </c>
      <c r="T43" s="82">
        <v>39500</v>
      </c>
      <c r="U43" s="82">
        <v>39500</v>
      </c>
      <c r="V43" s="82">
        <v>0</v>
      </c>
      <c r="W43" s="82">
        <v>79000</v>
      </c>
      <c r="X43" s="83"/>
      <c r="Y43" s="83"/>
      <c r="Z43" s="83"/>
      <c r="AA43" s="78"/>
      <c r="AB43" s="90"/>
      <c r="AC43" s="90"/>
      <c r="AD43" s="90"/>
      <c r="AE43" s="90"/>
      <c r="AF43" s="90" t="s">
        <v>73</v>
      </c>
      <c r="AG43" s="90"/>
      <c r="AH43" s="90"/>
      <c r="AI43" s="90"/>
      <c r="AJ43" s="79"/>
      <c r="AK43" s="84"/>
      <c r="AL43" s="41" t="s">
        <v>74</v>
      </c>
      <c r="AM43" s="18"/>
      <c r="AN43" s="18"/>
      <c r="AO43" s="19"/>
      <c r="AP43" s="19"/>
      <c r="AQ43" s="19"/>
      <c r="AR43" s="19"/>
      <c r="AS43" s="19"/>
      <c r="AT43" s="19"/>
      <c r="AU43" s="19"/>
      <c r="AV43" s="19"/>
    </row>
    <row r="44" spans="1:48" ht="116.25" customHeight="1">
      <c r="A44" s="308"/>
      <c r="B44" s="149" t="s">
        <v>58</v>
      </c>
      <c r="C44" s="79" t="s">
        <v>68</v>
      </c>
      <c r="D44" s="310" t="s">
        <v>221</v>
      </c>
      <c r="E44" s="187" t="s">
        <v>1121</v>
      </c>
      <c r="F44" s="79">
        <v>12</v>
      </c>
      <c r="G44" s="79" t="s">
        <v>64</v>
      </c>
      <c r="H44" s="79">
        <v>2023</v>
      </c>
      <c r="I44" s="79">
        <v>2023</v>
      </c>
      <c r="J44" s="80" t="s">
        <v>222</v>
      </c>
      <c r="K44" s="79" t="s">
        <v>62</v>
      </c>
      <c r="L44" s="309" t="s">
        <v>223</v>
      </c>
      <c r="M44" s="79" t="s">
        <v>64</v>
      </c>
      <c r="N44" s="74" t="s">
        <v>65</v>
      </c>
      <c r="O44" s="79" t="s">
        <v>66</v>
      </c>
      <c r="P44" s="79">
        <v>71300000</v>
      </c>
      <c r="Q44" s="81">
        <v>1</v>
      </c>
      <c r="R44" s="79" t="s">
        <v>64</v>
      </c>
      <c r="S44" s="79" t="s">
        <v>64</v>
      </c>
      <c r="T44" s="82">
        <v>40500</v>
      </c>
      <c r="U44" s="82">
        <v>40500</v>
      </c>
      <c r="V44" s="82">
        <v>0</v>
      </c>
      <c r="W44" s="82">
        <v>81000</v>
      </c>
      <c r="X44" s="83"/>
      <c r="Y44" s="92"/>
      <c r="Z44" s="92">
        <v>225258</v>
      </c>
      <c r="AA44" s="78" t="s">
        <v>167</v>
      </c>
      <c r="AB44" s="90"/>
      <c r="AC44" s="90" t="s">
        <v>73</v>
      </c>
      <c r="AD44" s="90"/>
      <c r="AE44" s="90"/>
      <c r="AF44" s="90"/>
      <c r="AG44" s="90"/>
      <c r="AH44" s="90"/>
      <c r="AI44" s="90"/>
      <c r="AJ44" s="79"/>
      <c r="AK44" s="84"/>
      <c r="AL44" s="41" t="s">
        <v>74</v>
      </c>
      <c r="AM44" s="18"/>
      <c r="AN44" s="18"/>
      <c r="AO44" s="19"/>
      <c r="AP44" s="19"/>
      <c r="AQ44" s="19"/>
      <c r="AR44" s="19"/>
      <c r="AS44" s="19"/>
      <c r="AT44" s="19"/>
      <c r="AU44" s="19"/>
      <c r="AV44" s="19"/>
    </row>
    <row r="45" spans="1:48" ht="101.25" customHeight="1">
      <c r="A45" s="308"/>
      <c r="B45" s="149" t="s">
        <v>58</v>
      </c>
      <c r="C45" s="79" t="s">
        <v>68</v>
      </c>
      <c r="D45" s="91" t="s">
        <v>224</v>
      </c>
      <c r="E45" s="73" t="s">
        <v>225</v>
      </c>
      <c r="F45" s="79">
        <v>12</v>
      </c>
      <c r="G45" s="79" t="s">
        <v>64</v>
      </c>
      <c r="H45" s="79">
        <v>2023</v>
      </c>
      <c r="I45" s="79">
        <v>2023</v>
      </c>
      <c r="J45" s="80" t="s">
        <v>226</v>
      </c>
      <c r="K45" s="79" t="s">
        <v>62</v>
      </c>
      <c r="L45" s="309" t="s">
        <v>227</v>
      </c>
      <c r="M45" s="79" t="s">
        <v>64</v>
      </c>
      <c r="N45" s="74" t="s">
        <v>65</v>
      </c>
      <c r="O45" s="79" t="s">
        <v>66</v>
      </c>
      <c r="P45" s="79">
        <v>71300000</v>
      </c>
      <c r="Q45" s="81">
        <v>1</v>
      </c>
      <c r="R45" s="79" t="s">
        <v>64</v>
      </c>
      <c r="S45" s="79" t="s">
        <v>64</v>
      </c>
      <c r="T45" s="82">
        <v>40500</v>
      </c>
      <c r="U45" s="82">
        <v>40500</v>
      </c>
      <c r="V45" s="82">
        <v>0</v>
      </c>
      <c r="W45" s="82">
        <v>81000</v>
      </c>
      <c r="X45" s="83"/>
      <c r="Y45" s="92"/>
      <c r="Z45" s="92">
        <v>225258</v>
      </c>
      <c r="AA45" s="78" t="s">
        <v>167</v>
      </c>
      <c r="AB45" s="90"/>
      <c r="AC45" s="90"/>
      <c r="AD45" s="90"/>
      <c r="AE45" s="90"/>
      <c r="AF45" s="90" t="s">
        <v>73</v>
      </c>
      <c r="AG45" s="90"/>
      <c r="AH45" s="90"/>
      <c r="AI45" s="90"/>
      <c r="AJ45" s="79"/>
      <c r="AK45" s="84"/>
      <c r="AL45" s="41" t="s">
        <v>74</v>
      </c>
      <c r="AM45" s="18"/>
      <c r="AN45" s="18"/>
      <c r="AO45" s="19"/>
      <c r="AP45" s="19"/>
      <c r="AQ45" s="19"/>
      <c r="AR45" s="19"/>
      <c r="AS45" s="19"/>
      <c r="AT45" s="19"/>
      <c r="AU45" s="19"/>
      <c r="AV45" s="19"/>
    </row>
    <row r="46" spans="1:48" ht="136.5" customHeight="1">
      <c r="A46" s="308"/>
      <c r="B46" s="149" t="s">
        <v>58</v>
      </c>
      <c r="C46" s="79" t="s">
        <v>68</v>
      </c>
      <c r="D46" s="91" t="s">
        <v>232</v>
      </c>
      <c r="E46" s="73" t="s">
        <v>83</v>
      </c>
      <c r="F46" s="79">
        <v>12</v>
      </c>
      <c r="G46" s="79" t="s">
        <v>64</v>
      </c>
      <c r="H46" s="79">
        <v>2023</v>
      </c>
      <c r="I46" s="79">
        <v>2023</v>
      </c>
      <c r="J46" s="80" t="s">
        <v>233</v>
      </c>
      <c r="K46" s="79" t="s">
        <v>62</v>
      </c>
      <c r="L46" s="309" t="s">
        <v>234</v>
      </c>
      <c r="M46" s="79" t="s">
        <v>64</v>
      </c>
      <c r="N46" s="74" t="s">
        <v>65</v>
      </c>
      <c r="O46" s="79" t="s">
        <v>66</v>
      </c>
      <c r="P46" s="79">
        <v>71300000</v>
      </c>
      <c r="Q46" s="81">
        <v>1</v>
      </c>
      <c r="R46" s="79" t="s">
        <v>64</v>
      </c>
      <c r="S46" s="79" t="s">
        <v>64</v>
      </c>
      <c r="T46" s="82">
        <v>45000</v>
      </c>
      <c r="U46" s="82">
        <v>45000</v>
      </c>
      <c r="V46" s="82">
        <v>0</v>
      </c>
      <c r="W46" s="82">
        <v>90000</v>
      </c>
      <c r="X46" s="83"/>
      <c r="Y46" s="92"/>
      <c r="Z46" s="92">
        <v>225258</v>
      </c>
      <c r="AA46" s="78" t="s">
        <v>167</v>
      </c>
      <c r="AB46" s="90"/>
      <c r="AC46" s="90"/>
      <c r="AD46" s="90"/>
      <c r="AE46" s="90"/>
      <c r="AF46" s="90"/>
      <c r="AG46" s="90"/>
      <c r="AH46" s="90"/>
      <c r="AI46" s="90" t="s">
        <v>73</v>
      </c>
      <c r="AJ46" s="79"/>
      <c r="AK46" s="84"/>
      <c r="AL46" s="41" t="s">
        <v>74</v>
      </c>
      <c r="AM46" s="18"/>
      <c r="AN46" s="18"/>
      <c r="AO46" s="19"/>
      <c r="AP46" s="19"/>
      <c r="AQ46" s="19"/>
      <c r="AR46" s="19"/>
      <c r="AS46" s="19"/>
      <c r="AT46" s="19"/>
      <c r="AU46" s="19"/>
      <c r="AV46" s="19"/>
    </row>
    <row r="47" spans="1:48" ht="101.25" customHeight="1">
      <c r="A47" s="308"/>
      <c r="B47" s="149">
        <v>3990570925</v>
      </c>
      <c r="C47" s="79" t="s">
        <v>68</v>
      </c>
      <c r="D47" s="310" t="s">
        <v>235</v>
      </c>
      <c r="E47" s="73" t="s">
        <v>98</v>
      </c>
      <c r="F47" s="79">
        <v>12</v>
      </c>
      <c r="G47" s="79" t="s">
        <v>64</v>
      </c>
      <c r="H47" s="79">
        <v>2023</v>
      </c>
      <c r="I47" s="79">
        <v>2023</v>
      </c>
      <c r="J47" s="80" t="s">
        <v>99</v>
      </c>
      <c r="K47" s="79" t="s">
        <v>62</v>
      </c>
      <c r="L47" s="309" t="s">
        <v>236</v>
      </c>
      <c r="M47" s="79" t="s">
        <v>64</v>
      </c>
      <c r="N47" s="74" t="s">
        <v>65</v>
      </c>
      <c r="O47" s="79" t="s">
        <v>66</v>
      </c>
      <c r="P47" s="79">
        <v>71300000</v>
      </c>
      <c r="Q47" s="81">
        <v>1</v>
      </c>
      <c r="R47" s="79" t="s">
        <v>64</v>
      </c>
      <c r="S47" s="79" t="s">
        <v>64</v>
      </c>
      <c r="T47" s="82">
        <v>45500</v>
      </c>
      <c r="U47" s="82">
        <v>45500</v>
      </c>
      <c r="V47" s="82">
        <v>0</v>
      </c>
      <c r="W47" s="82">
        <v>91000</v>
      </c>
      <c r="X47" s="83"/>
      <c r="Y47" s="83"/>
      <c r="Z47" s="83"/>
      <c r="AA47" s="78"/>
      <c r="AB47" s="90"/>
      <c r="AC47" s="90"/>
      <c r="AD47" s="90"/>
      <c r="AE47" s="90"/>
      <c r="AF47" s="90" t="s">
        <v>73</v>
      </c>
      <c r="AG47" s="90"/>
      <c r="AH47" s="90"/>
      <c r="AI47" s="90"/>
      <c r="AJ47" s="79"/>
      <c r="AK47" s="84"/>
      <c r="AL47" s="41" t="s">
        <v>74</v>
      </c>
      <c r="AM47" s="18"/>
      <c r="AN47" s="18"/>
      <c r="AO47" s="19"/>
      <c r="AP47" s="19"/>
      <c r="AQ47" s="19"/>
      <c r="AR47" s="19"/>
      <c r="AS47" s="19"/>
      <c r="AT47" s="19"/>
      <c r="AU47" s="19"/>
      <c r="AV47" s="19"/>
    </row>
    <row r="48" spans="1:48" ht="101.25" customHeight="1">
      <c r="A48" s="308"/>
      <c r="B48" s="149" t="s">
        <v>58</v>
      </c>
      <c r="C48" s="79" t="s">
        <v>68</v>
      </c>
      <c r="D48" s="310" t="s">
        <v>238</v>
      </c>
      <c r="E48" s="73" t="s">
        <v>70</v>
      </c>
      <c r="F48" s="79">
        <v>12</v>
      </c>
      <c r="G48" s="79" t="s">
        <v>64</v>
      </c>
      <c r="H48" s="79">
        <v>2023</v>
      </c>
      <c r="I48" s="79">
        <v>2023</v>
      </c>
      <c r="J48" s="80" t="s">
        <v>239</v>
      </c>
      <c r="K48" s="79" t="s">
        <v>62</v>
      </c>
      <c r="L48" s="309" t="s">
        <v>240</v>
      </c>
      <c r="M48" s="79" t="s">
        <v>64</v>
      </c>
      <c r="N48" s="74" t="s">
        <v>65</v>
      </c>
      <c r="O48" s="79" t="s">
        <v>66</v>
      </c>
      <c r="P48" s="79">
        <v>71300000</v>
      </c>
      <c r="Q48" s="81">
        <v>1</v>
      </c>
      <c r="R48" s="79" t="s">
        <v>64</v>
      </c>
      <c r="S48" s="79" t="s">
        <v>64</v>
      </c>
      <c r="T48" s="82">
        <v>46500</v>
      </c>
      <c r="U48" s="82">
        <v>46500</v>
      </c>
      <c r="V48" s="82">
        <v>0</v>
      </c>
      <c r="W48" s="82">
        <v>93000</v>
      </c>
      <c r="X48" s="83"/>
      <c r="Y48" s="83"/>
      <c r="Z48" s="83"/>
      <c r="AA48" s="78"/>
      <c r="AB48" s="90"/>
      <c r="AC48" s="90"/>
      <c r="AD48" s="90" t="s">
        <v>73</v>
      </c>
      <c r="AE48" s="90"/>
      <c r="AF48" s="90"/>
      <c r="AG48" s="90"/>
      <c r="AH48" s="90"/>
      <c r="AI48" s="90"/>
      <c r="AJ48" s="79"/>
      <c r="AK48" s="84"/>
      <c r="AL48" s="41" t="s">
        <v>74</v>
      </c>
      <c r="AM48" s="18"/>
      <c r="AN48" s="18"/>
      <c r="AO48" s="19"/>
      <c r="AP48" s="19"/>
      <c r="AQ48" s="19"/>
      <c r="AR48" s="19"/>
      <c r="AS48" s="19"/>
      <c r="AT48" s="19"/>
      <c r="AU48" s="19"/>
      <c r="AV48" s="19"/>
    </row>
    <row r="49" spans="1:48" ht="101.25" customHeight="1">
      <c r="A49" s="220"/>
      <c r="B49" s="149" t="s">
        <v>58</v>
      </c>
      <c r="C49" s="139" t="s">
        <v>147</v>
      </c>
      <c r="D49" s="320" t="s">
        <v>1228</v>
      </c>
      <c r="E49" s="73" t="s">
        <v>169</v>
      </c>
      <c r="F49" s="110">
        <v>12</v>
      </c>
      <c r="G49" s="110" t="s">
        <v>62</v>
      </c>
      <c r="H49" s="79">
        <v>2023</v>
      </c>
      <c r="I49" s="79">
        <v>2023</v>
      </c>
      <c r="J49" s="110" t="s">
        <v>64</v>
      </c>
      <c r="K49" s="311" t="s">
        <v>64</v>
      </c>
      <c r="L49" s="111"/>
      <c r="M49" s="74" t="s">
        <v>62</v>
      </c>
      <c r="N49" s="74" t="s">
        <v>65</v>
      </c>
      <c r="O49" s="112" t="s">
        <v>106</v>
      </c>
      <c r="P49" s="312" t="s">
        <v>150</v>
      </c>
      <c r="Q49" s="112">
        <v>2</v>
      </c>
      <c r="R49" s="79" t="s">
        <v>64</v>
      </c>
      <c r="S49" s="79" t="s">
        <v>64</v>
      </c>
      <c r="T49" s="113">
        <v>93183.28</v>
      </c>
      <c r="U49" s="114">
        <v>0</v>
      </c>
      <c r="V49" s="114">
        <v>0</v>
      </c>
      <c r="W49" s="114">
        <v>93183.28</v>
      </c>
      <c r="X49" s="114">
        <v>0</v>
      </c>
      <c r="Y49" s="115"/>
      <c r="Z49" s="115"/>
      <c r="AA49" s="78"/>
      <c r="AB49" s="100"/>
      <c r="AC49" s="100"/>
      <c r="AD49" s="100">
        <v>19966.939999999999</v>
      </c>
      <c r="AE49" s="100"/>
      <c r="AF49" s="100"/>
      <c r="AG49" s="100"/>
      <c r="AH49" s="100"/>
      <c r="AI49" s="100">
        <v>73216.34</v>
      </c>
      <c r="AJ49" s="112"/>
      <c r="AK49" s="117"/>
      <c r="AL49" s="85" t="s">
        <v>67</v>
      </c>
      <c r="AM49" s="18"/>
      <c r="AN49" s="18"/>
      <c r="AO49" s="19"/>
      <c r="AP49" s="19"/>
      <c r="AQ49" s="19"/>
      <c r="AR49" s="19"/>
      <c r="AS49" s="19"/>
      <c r="AT49" s="19"/>
      <c r="AU49" s="19"/>
      <c r="AV49" s="19"/>
    </row>
    <row r="50" spans="1:48" ht="101.25" customHeight="1">
      <c r="A50" s="308"/>
      <c r="B50" s="149" t="s">
        <v>58</v>
      </c>
      <c r="C50" s="79" t="s">
        <v>68</v>
      </c>
      <c r="D50" s="310" t="s">
        <v>241</v>
      </c>
      <c r="E50" s="73" t="s">
        <v>98</v>
      </c>
      <c r="F50" s="79">
        <v>12</v>
      </c>
      <c r="G50" s="79" t="s">
        <v>64</v>
      </c>
      <c r="H50" s="79">
        <v>2023</v>
      </c>
      <c r="I50" s="79">
        <v>2023</v>
      </c>
      <c r="J50" s="80" t="s">
        <v>242</v>
      </c>
      <c r="K50" s="79" t="s">
        <v>62</v>
      </c>
      <c r="L50" s="309" t="s">
        <v>243</v>
      </c>
      <c r="M50" s="79" t="s">
        <v>64</v>
      </c>
      <c r="N50" s="74" t="s">
        <v>65</v>
      </c>
      <c r="O50" s="79" t="s">
        <v>66</v>
      </c>
      <c r="P50" s="79">
        <v>71300000</v>
      </c>
      <c r="Q50" s="81">
        <v>1</v>
      </c>
      <c r="R50" s="79" t="s">
        <v>64</v>
      </c>
      <c r="S50" s="79" t="s">
        <v>64</v>
      </c>
      <c r="T50" s="82">
        <v>42000</v>
      </c>
      <c r="U50" s="82">
        <v>42000</v>
      </c>
      <c r="V50" s="82">
        <v>0</v>
      </c>
      <c r="W50" s="82">
        <v>84000</v>
      </c>
      <c r="X50" s="83"/>
      <c r="Y50" s="83"/>
      <c r="Z50" s="83"/>
      <c r="AA50" s="78"/>
      <c r="AB50" s="90"/>
      <c r="AC50" s="90"/>
      <c r="AD50" s="90"/>
      <c r="AE50" s="90"/>
      <c r="AF50" s="90" t="s">
        <v>73</v>
      </c>
      <c r="AG50" s="90"/>
      <c r="AH50" s="90"/>
      <c r="AI50" s="90"/>
      <c r="AJ50" s="79"/>
      <c r="AK50" s="84"/>
      <c r="AL50" s="41" t="s">
        <v>74</v>
      </c>
      <c r="AM50" s="18"/>
      <c r="AN50" s="18"/>
      <c r="AO50" s="19"/>
      <c r="AP50" s="19"/>
      <c r="AQ50" s="19"/>
      <c r="AR50" s="19"/>
      <c r="AS50" s="19"/>
      <c r="AT50" s="19"/>
      <c r="AU50" s="19"/>
      <c r="AV50" s="19"/>
    </row>
    <row r="51" spans="1:48" ht="101.25" customHeight="1">
      <c r="A51" s="308"/>
      <c r="B51" s="149" t="s">
        <v>58</v>
      </c>
      <c r="C51" s="79" t="s">
        <v>68</v>
      </c>
      <c r="D51" s="91" t="s">
        <v>244</v>
      </c>
      <c r="E51" s="73" t="s">
        <v>245</v>
      </c>
      <c r="F51" s="79">
        <v>12</v>
      </c>
      <c r="G51" s="79" t="s">
        <v>64</v>
      </c>
      <c r="H51" s="79">
        <v>2023</v>
      </c>
      <c r="I51" s="79">
        <v>2023</v>
      </c>
      <c r="J51" s="80" t="s">
        <v>246</v>
      </c>
      <c r="K51" s="79" t="s">
        <v>62</v>
      </c>
      <c r="L51" s="309" t="s">
        <v>247</v>
      </c>
      <c r="M51" s="79" t="s">
        <v>64</v>
      </c>
      <c r="N51" s="74" t="s">
        <v>65</v>
      </c>
      <c r="O51" s="79" t="s">
        <v>66</v>
      </c>
      <c r="P51" s="79">
        <v>71300000</v>
      </c>
      <c r="Q51" s="81">
        <v>1</v>
      </c>
      <c r="R51" s="79" t="s">
        <v>64</v>
      </c>
      <c r="S51" s="79" t="s">
        <v>64</v>
      </c>
      <c r="T51" s="328">
        <v>37000</v>
      </c>
      <c r="U51" s="328">
        <v>37000</v>
      </c>
      <c r="V51" s="328">
        <v>0</v>
      </c>
      <c r="W51" s="328">
        <f>SUBTOTAL(9,T51:V51)</f>
        <v>74000</v>
      </c>
      <c r="X51" s="83"/>
      <c r="Y51" s="92"/>
      <c r="Z51" s="92">
        <v>225258</v>
      </c>
      <c r="AA51" s="78" t="s">
        <v>167</v>
      </c>
      <c r="AB51" s="90"/>
      <c r="AC51" s="90"/>
      <c r="AD51" s="90"/>
      <c r="AE51" s="90"/>
      <c r="AF51" s="90" t="s">
        <v>73</v>
      </c>
      <c r="AG51" s="90"/>
      <c r="AH51" s="90"/>
      <c r="AI51" s="90"/>
      <c r="AJ51" s="79"/>
      <c r="AK51" s="84"/>
      <c r="AL51" s="41" t="s">
        <v>74</v>
      </c>
      <c r="AM51" s="18"/>
      <c r="AN51" s="18"/>
      <c r="AO51" s="19"/>
      <c r="AP51" s="19"/>
      <c r="AQ51" s="19"/>
      <c r="AR51" s="19"/>
      <c r="AS51" s="19"/>
      <c r="AT51" s="19"/>
      <c r="AU51" s="19"/>
      <c r="AV51" s="19"/>
    </row>
    <row r="52" spans="1:48" ht="101.25" customHeight="1">
      <c r="A52" s="308"/>
      <c r="B52" s="149" t="s">
        <v>58</v>
      </c>
      <c r="C52" s="79" t="s">
        <v>68</v>
      </c>
      <c r="D52" s="310" t="s">
        <v>248</v>
      </c>
      <c r="E52" s="73" t="s">
        <v>98</v>
      </c>
      <c r="F52" s="79">
        <v>12</v>
      </c>
      <c r="G52" s="79" t="s">
        <v>64</v>
      </c>
      <c r="H52" s="79">
        <v>2023</v>
      </c>
      <c r="I52" s="79">
        <v>2023</v>
      </c>
      <c r="J52" s="80"/>
      <c r="K52" s="79" t="s">
        <v>62</v>
      </c>
      <c r="L52" s="309" t="s">
        <v>249</v>
      </c>
      <c r="M52" s="79" t="s">
        <v>64</v>
      </c>
      <c r="N52" s="74" t="s">
        <v>65</v>
      </c>
      <c r="O52" s="79" t="s">
        <v>66</v>
      </c>
      <c r="P52" s="79">
        <v>71300000</v>
      </c>
      <c r="Q52" s="81">
        <v>1</v>
      </c>
      <c r="R52" s="79" t="s">
        <v>64</v>
      </c>
      <c r="S52" s="79" t="s">
        <v>64</v>
      </c>
      <c r="T52" s="328">
        <v>37500</v>
      </c>
      <c r="U52" s="328">
        <v>37500</v>
      </c>
      <c r="V52" s="328">
        <v>0</v>
      </c>
      <c r="W52" s="328">
        <f>SUBTOTAL(9,T52:V52)</f>
        <v>75000</v>
      </c>
      <c r="X52" s="83"/>
      <c r="Y52" s="83"/>
      <c r="Z52" s="83"/>
      <c r="AA52" s="78"/>
      <c r="AB52" s="90"/>
      <c r="AC52" s="90"/>
      <c r="AD52" s="90"/>
      <c r="AE52" s="90"/>
      <c r="AF52" s="90"/>
      <c r="AG52" s="90"/>
      <c r="AH52" s="90" t="s">
        <v>73</v>
      </c>
      <c r="AI52" s="90"/>
      <c r="AJ52" s="79"/>
      <c r="AK52" s="84"/>
      <c r="AL52" s="41" t="s">
        <v>74</v>
      </c>
      <c r="AM52" s="18"/>
      <c r="AN52" s="18"/>
      <c r="AO52" s="19"/>
      <c r="AP52" s="19"/>
      <c r="AQ52" s="19"/>
      <c r="AR52" s="19"/>
      <c r="AS52" s="19"/>
      <c r="AT52" s="19"/>
      <c r="AU52" s="19"/>
      <c r="AV52" s="19"/>
    </row>
    <row r="53" spans="1:48" ht="101.25" customHeight="1">
      <c r="A53" s="220"/>
      <c r="B53" s="149" t="s">
        <v>58</v>
      </c>
      <c r="C53" s="139" t="s">
        <v>147</v>
      </c>
      <c r="D53" s="321" t="s">
        <v>250</v>
      </c>
      <c r="E53" s="73" t="s">
        <v>169</v>
      </c>
      <c r="F53" s="110">
        <v>12</v>
      </c>
      <c r="G53" s="110" t="s">
        <v>62</v>
      </c>
      <c r="H53" s="79">
        <v>2023</v>
      </c>
      <c r="I53" s="79">
        <v>2023</v>
      </c>
      <c r="J53" s="110" t="s">
        <v>64</v>
      </c>
      <c r="K53" s="110" t="s">
        <v>64</v>
      </c>
      <c r="L53" s="110"/>
      <c r="M53" s="74" t="s">
        <v>62</v>
      </c>
      <c r="N53" s="74" t="s">
        <v>65</v>
      </c>
      <c r="O53" s="112" t="s">
        <v>106</v>
      </c>
      <c r="P53" s="312" t="s">
        <v>150</v>
      </c>
      <c r="Q53" s="112">
        <v>2</v>
      </c>
      <c r="R53" s="79" t="s">
        <v>64</v>
      </c>
      <c r="S53" s="79" t="s">
        <v>64</v>
      </c>
      <c r="T53" s="113">
        <v>95722</v>
      </c>
      <c r="U53" s="114">
        <v>0</v>
      </c>
      <c r="V53" s="114">
        <v>0</v>
      </c>
      <c r="W53" s="114">
        <v>95722</v>
      </c>
      <c r="X53" s="114">
        <v>0</v>
      </c>
      <c r="Y53" s="118"/>
      <c r="Z53" s="115"/>
      <c r="AA53" s="78"/>
      <c r="AB53" s="100"/>
      <c r="AC53" s="100"/>
      <c r="AD53" s="100">
        <v>20510.919999999998</v>
      </c>
      <c r="AE53" s="100"/>
      <c r="AF53" s="100"/>
      <c r="AG53" s="100"/>
      <c r="AH53" s="100"/>
      <c r="AI53" s="100">
        <v>75211.08</v>
      </c>
      <c r="AJ53" s="112"/>
      <c r="AK53" s="84" t="s">
        <v>1043</v>
      </c>
      <c r="AL53" s="85" t="s">
        <v>67</v>
      </c>
      <c r="AM53" s="18"/>
      <c r="AN53" s="18"/>
      <c r="AO53" s="19"/>
      <c r="AP53" s="19"/>
      <c r="AQ53" s="19"/>
      <c r="AR53" s="19"/>
      <c r="AS53" s="19"/>
      <c r="AT53" s="19"/>
      <c r="AU53" s="19"/>
      <c r="AV53" s="19"/>
    </row>
    <row r="54" spans="1:48" ht="112.5" customHeight="1">
      <c r="A54" s="308"/>
      <c r="B54" s="149" t="s">
        <v>58</v>
      </c>
      <c r="C54" s="79" t="s">
        <v>68</v>
      </c>
      <c r="D54" s="310" t="s">
        <v>251</v>
      </c>
      <c r="E54" s="187" t="s">
        <v>1121</v>
      </c>
      <c r="F54" s="79">
        <v>12</v>
      </c>
      <c r="G54" s="79" t="s">
        <v>64</v>
      </c>
      <c r="H54" s="79">
        <v>2023</v>
      </c>
      <c r="I54" s="79">
        <v>2023</v>
      </c>
      <c r="J54" s="80" t="s">
        <v>252</v>
      </c>
      <c r="K54" s="79" t="s">
        <v>62</v>
      </c>
      <c r="L54" s="309" t="s">
        <v>253</v>
      </c>
      <c r="M54" s="79" t="s">
        <v>64</v>
      </c>
      <c r="N54" s="74" t="s">
        <v>65</v>
      </c>
      <c r="O54" s="79" t="s">
        <v>66</v>
      </c>
      <c r="P54" s="79">
        <v>71300000</v>
      </c>
      <c r="Q54" s="81">
        <v>1</v>
      </c>
      <c r="R54" s="79" t="s">
        <v>64</v>
      </c>
      <c r="S54" s="79" t="s">
        <v>64</v>
      </c>
      <c r="T54" s="82">
        <v>48500</v>
      </c>
      <c r="U54" s="82">
        <v>48500</v>
      </c>
      <c r="V54" s="82">
        <v>0</v>
      </c>
      <c r="W54" s="82">
        <v>97000</v>
      </c>
      <c r="X54" s="83"/>
      <c r="Y54" s="92"/>
      <c r="Z54" s="92">
        <v>225258</v>
      </c>
      <c r="AA54" s="78" t="s">
        <v>167</v>
      </c>
      <c r="AB54" s="90"/>
      <c r="AC54" s="90" t="s">
        <v>73</v>
      </c>
      <c r="AD54" s="90"/>
      <c r="AE54" s="90"/>
      <c r="AF54" s="90"/>
      <c r="AG54" s="90"/>
      <c r="AH54" s="90"/>
      <c r="AI54" s="90"/>
      <c r="AJ54" s="79"/>
      <c r="AK54" s="84"/>
      <c r="AL54" s="41" t="s">
        <v>74</v>
      </c>
      <c r="AM54" s="18"/>
      <c r="AN54" s="18"/>
      <c r="AO54" s="19"/>
      <c r="AP54" s="19"/>
      <c r="AQ54" s="19"/>
      <c r="AR54" s="19"/>
      <c r="AS54" s="19"/>
      <c r="AT54" s="19"/>
      <c r="AU54" s="19"/>
      <c r="AV54" s="19"/>
    </row>
    <row r="55" spans="1:48" ht="101.25" customHeight="1">
      <c r="A55" s="308"/>
      <c r="B55" s="149" t="s">
        <v>58</v>
      </c>
      <c r="C55" s="79" t="s">
        <v>68</v>
      </c>
      <c r="D55" s="310" t="s">
        <v>254</v>
      </c>
      <c r="E55" s="73" t="s">
        <v>255</v>
      </c>
      <c r="F55" s="79">
        <v>12</v>
      </c>
      <c r="G55" s="79" t="s">
        <v>64</v>
      </c>
      <c r="H55" s="79">
        <v>2023</v>
      </c>
      <c r="I55" s="79">
        <v>2023</v>
      </c>
      <c r="J55" s="80" t="s">
        <v>256</v>
      </c>
      <c r="K55" s="79" t="s">
        <v>62</v>
      </c>
      <c r="L55" s="80" t="s">
        <v>257</v>
      </c>
      <c r="M55" s="79" t="s">
        <v>64</v>
      </c>
      <c r="N55" s="74" t="s">
        <v>65</v>
      </c>
      <c r="O55" s="79" t="s">
        <v>66</v>
      </c>
      <c r="P55" s="79">
        <v>71300000</v>
      </c>
      <c r="Q55" s="81">
        <v>1</v>
      </c>
      <c r="R55" s="79" t="s">
        <v>64</v>
      </c>
      <c r="S55" s="79" t="s">
        <v>64</v>
      </c>
      <c r="T55" s="82">
        <v>49000</v>
      </c>
      <c r="U55" s="82">
        <v>49000</v>
      </c>
      <c r="V55" s="82">
        <v>0</v>
      </c>
      <c r="W55" s="82">
        <v>98000</v>
      </c>
      <c r="X55" s="83"/>
      <c r="Y55" s="83"/>
      <c r="Z55" s="83"/>
      <c r="AA55" s="78"/>
      <c r="AB55" s="90" t="s">
        <v>73</v>
      </c>
      <c r="AC55" s="90"/>
      <c r="AD55" s="90"/>
      <c r="AE55" s="90"/>
      <c r="AF55" s="90"/>
      <c r="AG55" s="90"/>
      <c r="AH55" s="90"/>
      <c r="AI55" s="90"/>
      <c r="AJ55" s="79"/>
      <c r="AK55" s="84"/>
      <c r="AL55" s="41" t="s">
        <v>74</v>
      </c>
      <c r="AM55" s="18"/>
      <c r="AN55" s="18"/>
      <c r="AO55" s="19"/>
      <c r="AP55" s="19"/>
      <c r="AQ55" s="19"/>
      <c r="AR55" s="19"/>
      <c r="AS55" s="19"/>
      <c r="AT55" s="19"/>
      <c r="AU55" s="19"/>
      <c r="AV55" s="19"/>
    </row>
    <row r="56" spans="1:48" ht="110.25" customHeight="1">
      <c r="A56" s="308"/>
      <c r="B56" s="149">
        <v>3990570925</v>
      </c>
      <c r="C56" s="79" t="s">
        <v>68</v>
      </c>
      <c r="D56" s="310" t="s">
        <v>258</v>
      </c>
      <c r="E56" s="73" t="s">
        <v>98</v>
      </c>
      <c r="F56" s="79">
        <v>12</v>
      </c>
      <c r="G56" s="79" t="s">
        <v>64</v>
      </c>
      <c r="H56" s="79">
        <v>2023</v>
      </c>
      <c r="I56" s="79">
        <v>2023</v>
      </c>
      <c r="J56" s="80" t="s">
        <v>259</v>
      </c>
      <c r="K56" s="79" t="s">
        <v>62</v>
      </c>
      <c r="L56" s="309" t="s">
        <v>260</v>
      </c>
      <c r="M56" s="79" t="s">
        <v>64</v>
      </c>
      <c r="N56" s="74" t="s">
        <v>65</v>
      </c>
      <c r="O56" s="79" t="s">
        <v>66</v>
      </c>
      <c r="P56" s="79">
        <v>71300000</v>
      </c>
      <c r="Q56" s="81">
        <v>1</v>
      </c>
      <c r="R56" s="79" t="s">
        <v>64</v>
      </c>
      <c r="S56" s="79" t="s">
        <v>64</v>
      </c>
      <c r="T56" s="82">
        <v>49000</v>
      </c>
      <c r="U56" s="82">
        <v>49000</v>
      </c>
      <c r="V56" s="82">
        <v>0</v>
      </c>
      <c r="W56" s="82">
        <v>98000</v>
      </c>
      <c r="X56" s="83"/>
      <c r="Y56" s="83"/>
      <c r="Z56" s="83"/>
      <c r="AA56" s="78"/>
      <c r="AB56" s="90"/>
      <c r="AC56" s="90"/>
      <c r="AD56" s="90"/>
      <c r="AE56" s="90"/>
      <c r="AF56" s="90" t="s">
        <v>73</v>
      </c>
      <c r="AG56" s="90"/>
      <c r="AH56" s="90"/>
      <c r="AI56" s="90"/>
      <c r="AJ56" s="79"/>
      <c r="AK56" s="84"/>
      <c r="AL56" s="41" t="s">
        <v>74</v>
      </c>
      <c r="AM56" s="18"/>
      <c r="AN56" s="18"/>
      <c r="AO56" s="19"/>
      <c r="AP56" s="19"/>
      <c r="AQ56" s="19"/>
      <c r="AR56" s="19"/>
      <c r="AS56" s="19"/>
      <c r="AT56" s="19"/>
      <c r="AU56" s="19"/>
      <c r="AV56" s="19"/>
    </row>
    <row r="57" spans="1:48" ht="101.25" customHeight="1">
      <c r="A57" s="158"/>
      <c r="B57" s="149" t="s">
        <v>58</v>
      </c>
      <c r="C57" s="73" t="s">
        <v>59</v>
      </c>
      <c r="D57" s="72" t="s">
        <v>261</v>
      </c>
      <c r="E57" s="73" t="s">
        <v>61</v>
      </c>
      <c r="F57" s="73">
        <v>36</v>
      </c>
      <c r="G57" s="73" t="s">
        <v>62</v>
      </c>
      <c r="H57" s="79">
        <v>2022</v>
      </c>
      <c r="I57" s="79">
        <v>2022</v>
      </c>
      <c r="J57" s="74" t="s">
        <v>63</v>
      </c>
      <c r="K57" s="74" t="s">
        <v>64</v>
      </c>
      <c r="L57" s="74" t="s">
        <v>63</v>
      </c>
      <c r="M57" s="74" t="s">
        <v>62</v>
      </c>
      <c r="N57" s="74" t="s">
        <v>65</v>
      </c>
      <c r="O57" s="75" t="s">
        <v>66</v>
      </c>
      <c r="P57" s="74">
        <v>79941000</v>
      </c>
      <c r="Q57" s="75">
        <v>2</v>
      </c>
      <c r="R57" s="75" t="s">
        <v>62</v>
      </c>
      <c r="S57" s="75" t="s">
        <v>62</v>
      </c>
      <c r="T57" s="76">
        <v>33000</v>
      </c>
      <c r="U57" s="52">
        <v>33000</v>
      </c>
      <c r="V57" s="52">
        <v>33000</v>
      </c>
      <c r="W57" s="52">
        <v>99000</v>
      </c>
      <c r="X57" s="75" t="s">
        <v>64</v>
      </c>
      <c r="Y57" s="77"/>
      <c r="Z57" s="77" t="s">
        <v>64</v>
      </c>
      <c r="AA57" s="78"/>
      <c r="AB57" s="90">
        <v>6619.8</v>
      </c>
      <c r="AC57" s="90">
        <v>3286.8</v>
      </c>
      <c r="AD57" s="90">
        <v>3052.5</v>
      </c>
      <c r="AE57" s="90">
        <v>1138.5</v>
      </c>
      <c r="AF57" s="90">
        <v>3168</v>
      </c>
      <c r="AG57" s="90">
        <v>1927.2</v>
      </c>
      <c r="AH57" s="90">
        <v>2471.6999999999998</v>
      </c>
      <c r="AI57" s="90">
        <v>11335.5</v>
      </c>
      <c r="AJ57" s="75"/>
      <c r="AK57" s="74"/>
      <c r="AL57" s="85" t="s">
        <v>67</v>
      </c>
      <c r="AM57" s="18"/>
      <c r="AN57" s="18"/>
      <c r="AO57" s="19"/>
      <c r="AP57" s="19"/>
      <c r="AQ57" s="19"/>
      <c r="AR57" s="19"/>
      <c r="AS57" s="19"/>
      <c r="AT57" s="19"/>
      <c r="AU57" s="19"/>
      <c r="AV57" s="19"/>
    </row>
    <row r="58" spans="1:48" ht="101.25" customHeight="1">
      <c r="A58" s="308"/>
      <c r="B58" s="149" t="s">
        <v>58</v>
      </c>
      <c r="C58" s="79" t="s">
        <v>68</v>
      </c>
      <c r="D58" s="91" t="s">
        <v>262</v>
      </c>
      <c r="E58" s="187" t="s">
        <v>1122</v>
      </c>
      <c r="F58" s="79">
        <v>12</v>
      </c>
      <c r="G58" s="79" t="s">
        <v>64</v>
      </c>
      <c r="H58" s="79">
        <v>2023</v>
      </c>
      <c r="I58" s="79">
        <v>2023</v>
      </c>
      <c r="J58" s="80" t="s">
        <v>263</v>
      </c>
      <c r="K58" s="79" t="s">
        <v>62</v>
      </c>
      <c r="L58" s="309" t="s">
        <v>264</v>
      </c>
      <c r="M58" s="79" t="s">
        <v>64</v>
      </c>
      <c r="N58" s="74" t="s">
        <v>65</v>
      </c>
      <c r="O58" s="79" t="s">
        <v>66</v>
      </c>
      <c r="P58" s="79">
        <v>71300000</v>
      </c>
      <c r="Q58" s="81">
        <v>1</v>
      </c>
      <c r="R58" s="79" t="s">
        <v>64</v>
      </c>
      <c r="S58" s="79" t="s">
        <v>64</v>
      </c>
      <c r="T58" s="82">
        <v>49500</v>
      </c>
      <c r="U58" s="82">
        <v>49500</v>
      </c>
      <c r="V58" s="82">
        <v>0</v>
      </c>
      <c r="W58" s="82">
        <v>99000</v>
      </c>
      <c r="X58" s="83"/>
      <c r="Y58" s="92"/>
      <c r="Z58" s="92">
        <v>225258</v>
      </c>
      <c r="AA58" s="78" t="s">
        <v>167</v>
      </c>
      <c r="AB58" s="90"/>
      <c r="AC58" s="90" t="s">
        <v>73</v>
      </c>
      <c r="AD58" s="90"/>
      <c r="AE58" s="90"/>
      <c r="AF58" s="90"/>
      <c r="AG58" s="90"/>
      <c r="AH58" s="90"/>
      <c r="AI58" s="90"/>
      <c r="AJ58" s="79"/>
      <c r="AK58" s="84"/>
      <c r="AL58" s="41" t="s">
        <v>74</v>
      </c>
      <c r="AM58" s="18"/>
      <c r="AN58" s="18"/>
      <c r="AO58" s="19"/>
      <c r="AP58" s="19"/>
      <c r="AQ58" s="19"/>
      <c r="AR58" s="19"/>
      <c r="AS58" s="19"/>
      <c r="AT58" s="19"/>
      <c r="AU58" s="19"/>
      <c r="AV58" s="19"/>
    </row>
    <row r="59" spans="1:48" ht="101.25" customHeight="1">
      <c r="A59" s="308"/>
      <c r="B59" s="149" t="s">
        <v>58</v>
      </c>
      <c r="C59" s="79" t="s">
        <v>68</v>
      </c>
      <c r="D59" s="310" t="s">
        <v>265</v>
      </c>
      <c r="E59" s="73" t="s">
        <v>266</v>
      </c>
      <c r="F59" s="79">
        <v>12</v>
      </c>
      <c r="G59" s="79" t="s">
        <v>64</v>
      </c>
      <c r="H59" s="79">
        <v>2023</v>
      </c>
      <c r="I59" s="79">
        <v>2023</v>
      </c>
      <c r="J59" s="80" t="s">
        <v>267</v>
      </c>
      <c r="K59" s="79" t="s">
        <v>62</v>
      </c>
      <c r="L59" s="309" t="s">
        <v>268</v>
      </c>
      <c r="M59" s="79" t="s">
        <v>64</v>
      </c>
      <c r="N59" s="74" t="s">
        <v>65</v>
      </c>
      <c r="O59" s="79" t="s">
        <v>66</v>
      </c>
      <c r="P59" s="79">
        <v>71300000</v>
      </c>
      <c r="Q59" s="81">
        <v>1</v>
      </c>
      <c r="R59" s="79" t="s">
        <v>64</v>
      </c>
      <c r="S59" s="79" t="s">
        <v>64</v>
      </c>
      <c r="T59" s="82">
        <v>50500</v>
      </c>
      <c r="U59" s="82">
        <v>50500</v>
      </c>
      <c r="V59" s="82">
        <v>0</v>
      </c>
      <c r="W59" s="82">
        <v>101000</v>
      </c>
      <c r="X59" s="83"/>
      <c r="Y59" s="83"/>
      <c r="Z59" s="83"/>
      <c r="AA59" s="78"/>
      <c r="AB59" s="90"/>
      <c r="AC59" s="90"/>
      <c r="AD59" s="90"/>
      <c r="AE59" s="90"/>
      <c r="AF59" s="90"/>
      <c r="AG59" s="90"/>
      <c r="AH59" s="90" t="s">
        <v>73</v>
      </c>
      <c r="AI59" s="90"/>
      <c r="AJ59" s="79"/>
      <c r="AK59" s="84"/>
      <c r="AL59" s="41" t="s">
        <v>74</v>
      </c>
      <c r="AM59" s="18"/>
      <c r="AN59" s="18"/>
      <c r="AO59" s="19"/>
      <c r="AP59" s="19"/>
      <c r="AQ59" s="19"/>
      <c r="AR59" s="19"/>
      <c r="AS59" s="19"/>
      <c r="AT59" s="19"/>
      <c r="AU59" s="19"/>
      <c r="AV59" s="19"/>
    </row>
    <row r="60" spans="1:48" ht="120.75" customHeight="1">
      <c r="A60" s="308"/>
      <c r="B60" s="149" t="s">
        <v>58</v>
      </c>
      <c r="C60" s="79" t="s">
        <v>68</v>
      </c>
      <c r="D60" s="91" t="s">
        <v>270</v>
      </c>
      <c r="E60" s="73" t="s">
        <v>83</v>
      </c>
      <c r="F60" s="79">
        <v>12</v>
      </c>
      <c r="G60" s="79" t="s">
        <v>64</v>
      </c>
      <c r="H60" s="79">
        <v>2023</v>
      </c>
      <c r="I60" s="79">
        <v>2023</v>
      </c>
      <c r="J60" s="80" t="s">
        <v>271</v>
      </c>
      <c r="K60" s="79" t="s">
        <v>62</v>
      </c>
      <c r="L60" s="309" t="s">
        <v>272</v>
      </c>
      <c r="M60" s="79" t="s">
        <v>64</v>
      </c>
      <c r="N60" s="74" t="s">
        <v>65</v>
      </c>
      <c r="O60" s="79" t="s">
        <v>66</v>
      </c>
      <c r="P60" s="79">
        <v>71300000</v>
      </c>
      <c r="Q60" s="81">
        <v>1</v>
      </c>
      <c r="R60" s="79" t="s">
        <v>64</v>
      </c>
      <c r="S60" s="79" t="s">
        <v>64</v>
      </c>
      <c r="T60" s="82">
        <v>51500</v>
      </c>
      <c r="U60" s="82">
        <v>51500</v>
      </c>
      <c r="V60" s="82">
        <v>0</v>
      </c>
      <c r="W60" s="82">
        <v>103000</v>
      </c>
      <c r="X60" s="83"/>
      <c r="Y60" s="92"/>
      <c r="Z60" s="92">
        <v>225258</v>
      </c>
      <c r="AA60" s="78" t="s">
        <v>167</v>
      </c>
      <c r="AB60" s="90"/>
      <c r="AC60" s="90"/>
      <c r="AD60" s="90"/>
      <c r="AE60" s="90"/>
      <c r="AF60" s="90"/>
      <c r="AG60" s="90"/>
      <c r="AH60" s="90"/>
      <c r="AI60" s="90" t="s">
        <v>73</v>
      </c>
      <c r="AJ60" s="79"/>
      <c r="AK60" s="84"/>
      <c r="AL60" s="41" t="s">
        <v>74</v>
      </c>
      <c r="AM60" s="18"/>
      <c r="AN60" s="18"/>
      <c r="AO60" s="19"/>
      <c r="AP60" s="19"/>
      <c r="AQ60" s="19"/>
      <c r="AR60" s="19"/>
      <c r="AS60" s="19"/>
      <c r="AT60" s="19"/>
      <c r="AU60" s="19"/>
      <c r="AV60" s="19"/>
    </row>
    <row r="61" spans="1:48" ht="113.25" customHeight="1">
      <c r="A61" s="308"/>
      <c r="B61" s="149" t="s">
        <v>58</v>
      </c>
      <c r="C61" s="79" t="s">
        <v>68</v>
      </c>
      <c r="D61" s="91" t="s">
        <v>273</v>
      </c>
      <c r="E61" s="73" t="s">
        <v>83</v>
      </c>
      <c r="F61" s="79">
        <v>12</v>
      </c>
      <c r="G61" s="79" t="s">
        <v>64</v>
      </c>
      <c r="H61" s="79">
        <v>2023</v>
      </c>
      <c r="I61" s="79">
        <v>2023</v>
      </c>
      <c r="J61" s="80" t="s">
        <v>274</v>
      </c>
      <c r="K61" s="79" t="s">
        <v>62</v>
      </c>
      <c r="L61" s="309" t="s">
        <v>275</v>
      </c>
      <c r="M61" s="79" t="s">
        <v>64</v>
      </c>
      <c r="N61" s="74" t="s">
        <v>65</v>
      </c>
      <c r="O61" s="79" t="s">
        <v>66</v>
      </c>
      <c r="P61" s="79">
        <v>71300000</v>
      </c>
      <c r="Q61" s="81">
        <v>1</v>
      </c>
      <c r="R61" s="79" t="s">
        <v>64</v>
      </c>
      <c r="S61" s="79" t="s">
        <v>64</v>
      </c>
      <c r="T61" s="82">
        <v>52000</v>
      </c>
      <c r="U61" s="82">
        <v>52000</v>
      </c>
      <c r="V61" s="82">
        <v>0</v>
      </c>
      <c r="W61" s="82">
        <v>104000</v>
      </c>
      <c r="X61" s="83"/>
      <c r="Y61" s="92"/>
      <c r="Z61" s="92">
        <v>225258</v>
      </c>
      <c r="AA61" s="78" t="s">
        <v>167</v>
      </c>
      <c r="AB61" s="90"/>
      <c r="AC61" s="90"/>
      <c r="AD61" s="90"/>
      <c r="AE61" s="90"/>
      <c r="AF61" s="90"/>
      <c r="AG61" s="90"/>
      <c r="AH61" s="90"/>
      <c r="AI61" s="90" t="s">
        <v>73</v>
      </c>
      <c r="AJ61" s="79"/>
      <c r="AK61" s="84"/>
      <c r="AL61" s="41" t="s">
        <v>74</v>
      </c>
      <c r="AM61" s="18"/>
      <c r="AN61" s="18"/>
      <c r="AO61" s="19"/>
      <c r="AP61" s="19"/>
      <c r="AQ61" s="19"/>
      <c r="AR61" s="19"/>
      <c r="AS61" s="19"/>
      <c r="AT61" s="19"/>
      <c r="AU61" s="19"/>
      <c r="AV61" s="19"/>
    </row>
    <row r="62" spans="1:48" ht="114" customHeight="1">
      <c r="A62" s="308"/>
      <c r="B62" s="149" t="s">
        <v>58</v>
      </c>
      <c r="C62" s="79" t="s">
        <v>68</v>
      </c>
      <c r="D62" s="310" t="s">
        <v>277</v>
      </c>
      <c r="E62" s="187" t="s">
        <v>1123</v>
      </c>
      <c r="F62" s="79">
        <v>12</v>
      </c>
      <c r="G62" s="79" t="s">
        <v>64</v>
      </c>
      <c r="H62" s="79">
        <v>2023</v>
      </c>
      <c r="I62" s="79">
        <v>2023</v>
      </c>
      <c r="J62" s="80" t="s">
        <v>278</v>
      </c>
      <c r="K62" s="79" t="s">
        <v>62</v>
      </c>
      <c r="L62" s="309" t="s">
        <v>279</v>
      </c>
      <c r="M62" s="79" t="s">
        <v>64</v>
      </c>
      <c r="N62" s="74" t="s">
        <v>65</v>
      </c>
      <c r="O62" s="79" t="s">
        <v>66</v>
      </c>
      <c r="P62" s="79">
        <v>71300000</v>
      </c>
      <c r="Q62" s="81">
        <v>1</v>
      </c>
      <c r="R62" s="79" t="s">
        <v>64</v>
      </c>
      <c r="S62" s="79" t="s">
        <v>64</v>
      </c>
      <c r="T62" s="82">
        <v>54500</v>
      </c>
      <c r="U62" s="82">
        <v>54500</v>
      </c>
      <c r="V62" s="82">
        <v>0</v>
      </c>
      <c r="W62" s="82">
        <v>109000</v>
      </c>
      <c r="X62" s="83"/>
      <c r="Y62" s="92"/>
      <c r="Z62" s="92">
        <v>225258</v>
      </c>
      <c r="AA62" s="78" t="s">
        <v>167</v>
      </c>
      <c r="AB62" s="90"/>
      <c r="AC62" s="90" t="s">
        <v>73</v>
      </c>
      <c r="AD62" s="90"/>
      <c r="AE62" s="90"/>
      <c r="AF62" s="90"/>
      <c r="AG62" s="90"/>
      <c r="AH62" s="90"/>
      <c r="AI62" s="90"/>
      <c r="AJ62" s="79"/>
      <c r="AK62" s="84"/>
      <c r="AL62" s="41" t="s">
        <v>74</v>
      </c>
      <c r="AM62" s="18"/>
      <c r="AN62" s="18"/>
      <c r="AO62" s="19"/>
      <c r="AP62" s="19"/>
      <c r="AQ62" s="19"/>
      <c r="AR62" s="19"/>
      <c r="AS62" s="19"/>
      <c r="AT62" s="19"/>
      <c r="AU62" s="19"/>
      <c r="AV62" s="19"/>
    </row>
    <row r="63" spans="1:48" ht="101.25" customHeight="1">
      <c r="A63" s="308"/>
      <c r="B63" s="149" t="s">
        <v>58</v>
      </c>
      <c r="C63" s="79" t="s">
        <v>68</v>
      </c>
      <c r="D63" s="310" t="s">
        <v>280</v>
      </c>
      <c r="E63" s="73" t="s">
        <v>164</v>
      </c>
      <c r="F63" s="79">
        <v>12</v>
      </c>
      <c r="G63" s="79" t="s">
        <v>64</v>
      </c>
      <c r="H63" s="79">
        <v>2023</v>
      </c>
      <c r="I63" s="79">
        <v>2023</v>
      </c>
      <c r="J63" s="80" t="s">
        <v>281</v>
      </c>
      <c r="K63" s="79" t="s">
        <v>62</v>
      </c>
      <c r="L63" s="309" t="s">
        <v>282</v>
      </c>
      <c r="M63" s="79" t="s">
        <v>64</v>
      </c>
      <c r="N63" s="74" t="s">
        <v>65</v>
      </c>
      <c r="O63" s="79" t="s">
        <v>66</v>
      </c>
      <c r="P63" s="79">
        <v>71300000</v>
      </c>
      <c r="Q63" s="81">
        <v>1</v>
      </c>
      <c r="R63" s="79" t="s">
        <v>64</v>
      </c>
      <c r="S63" s="79" t="s">
        <v>64</v>
      </c>
      <c r="T63" s="82">
        <v>54500</v>
      </c>
      <c r="U63" s="82">
        <v>54500</v>
      </c>
      <c r="V63" s="82">
        <v>0</v>
      </c>
      <c r="W63" s="82">
        <v>109000</v>
      </c>
      <c r="X63" s="83"/>
      <c r="Y63" s="92"/>
      <c r="Z63" s="92">
        <v>225258</v>
      </c>
      <c r="AA63" s="78" t="s">
        <v>167</v>
      </c>
      <c r="AB63" s="90"/>
      <c r="AC63" s="90"/>
      <c r="AD63" s="90" t="s">
        <v>73</v>
      </c>
      <c r="AE63" s="90"/>
      <c r="AF63" s="90"/>
      <c r="AG63" s="90"/>
      <c r="AH63" s="90"/>
      <c r="AI63" s="90"/>
      <c r="AJ63" s="79"/>
      <c r="AK63" s="84"/>
      <c r="AL63" s="41" t="s">
        <v>74</v>
      </c>
      <c r="AM63" s="18"/>
      <c r="AN63" s="18"/>
      <c r="AO63" s="19"/>
      <c r="AP63" s="19"/>
      <c r="AQ63" s="19"/>
      <c r="AR63" s="19"/>
      <c r="AS63" s="19"/>
      <c r="AT63" s="19"/>
      <c r="AU63" s="19"/>
      <c r="AV63" s="19"/>
    </row>
    <row r="64" spans="1:48" ht="121.5" customHeight="1">
      <c r="A64" s="308"/>
      <c r="B64" s="149" t="s">
        <v>58</v>
      </c>
      <c r="C64" s="79" t="s">
        <v>68</v>
      </c>
      <c r="D64" s="91" t="s">
        <v>283</v>
      </c>
      <c r="E64" s="73" t="s">
        <v>83</v>
      </c>
      <c r="F64" s="79">
        <v>12</v>
      </c>
      <c r="G64" s="79" t="s">
        <v>64</v>
      </c>
      <c r="H64" s="79">
        <v>2023</v>
      </c>
      <c r="I64" s="79">
        <v>2023</v>
      </c>
      <c r="J64" s="80" t="s">
        <v>284</v>
      </c>
      <c r="K64" s="79" t="s">
        <v>62</v>
      </c>
      <c r="L64" s="309" t="s">
        <v>285</v>
      </c>
      <c r="M64" s="79" t="s">
        <v>64</v>
      </c>
      <c r="N64" s="74" t="s">
        <v>65</v>
      </c>
      <c r="O64" s="79" t="s">
        <v>66</v>
      </c>
      <c r="P64" s="79">
        <v>71300000</v>
      </c>
      <c r="Q64" s="81">
        <v>1</v>
      </c>
      <c r="R64" s="79" t="s">
        <v>64</v>
      </c>
      <c r="S64" s="79" t="s">
        <v>64</v>
      </c>
      <c r="T64" s="82">
        <v>54500</v>
      </c>
      <c r="U64" s="82">
        <v>54500</v>
      </c>
      <c r="V64" s="82">
        <v>0</v>
      </c>
      <c r="W64" s="82">
        <v>109000</v>
      </c>
      <c r="X64" s="83"/>
      <c r="Y64" s="92"/>
      <c r="Z64" s="92">
        <v>225258</v>
      </c>
      <c r="AA64" s="78" t="s">
        <v>167</v>
      </c>
      <c r="AB64" s="90"/>
      <c r="AC64" s="90"/>
      <c r="AD64" s="90"/>
      <c r="AE64" s="90"/>
      <c r="AF64" s="90"/>
      <c r="AG64" s="90"/>
      <c r="AH64" s="90"/>
      <c r="AI64" s="90" t="s">
        <v>73</v>
      </c>
      <c r="AJ64" s="79"/>
      <c r="AK64" s="84"/>
      <c r="AL64" s="41" t="s">
        <v>74</v>
      </c>
      <c r="AM64" s="18"/>
      <c r="AN64" s="18"/>
      <c r="AO64" s="19"/>
      <c r="AP64" s="19"/>
      <c r="AQ64" s="19"/>
      <c r="AR64" s="19"/>
      <c r="AS64" s="19"/>
      <c r="AT64" s="19"/>
      <c r="AU64" s="19"/>
      <c r="AV64" s="19"/>
    </row>
    <row r="65" spans="1:48" ht="116.25" customHeight="1">
      <c r="A65" s="308"/>
      <c r="B65" s="149" t="s">
        <v>58</v>
      </c>
      <c r="C65" s="79" t="s">
        <v>68</v>
      </c>
      <c r="D65" s="310" t="s">
        <v>286</v>
      </c>
      <c r="E65" s="73" t="s">
        <v>98</v>
      </c>
      <c r="F65" s="79">
        <v>12</v>
      </c>
      <c r="G65" s="79" t="s">
        <v>64</v>
      </c>
      <c r="H65" s="79">
        <v>2023</v>
      </c>
      <c r="I65" s="79">
        <v>2023</v>
      </c>
      <c r="J65" s="80" t="s">
        <v>99</v>
      </c>
      <c r="K65" s="79" t="s">
        <v>62</v>
      </c>
      <c r="L65" s="309" t="s">
        <v>287</v>
      </c>
      <c r="M65" s="79" t="s">
        <v>64</v>
      </c>
      <c r="N65" s="74" t="s">
        <v>65</v>
      </c>
      <c r="O65" s="79" t="s">
        <v>66</v>
      </c>
      <c r="P65" s="79">
        <v>71300000</v>
      </c>
      <c r="Q65" s="81">
        <v>1</v>
      </c>
      <c r="R65" s="79" t="s">
        <v>64</v>
      </c>
      <c r="S65" s="79" t="s">
        <v>64</v>
      </c>
      <c r="T65" s="82">
        <v>55000</v>
      </c>
      <c r="U65" s="82">
        <v>55000</v>
      </c>
      <c r="V65" s="82">
        <v>0</v>
      </c>
      <c r="W65" s="82">
        <v>110000</v>
      </c>
      <c r="X65" s="83"/>
      <c r="Y65" s="83"/>
      <c r="Z65" s="83"/>
      <c r="AA65" s="78"/>
      <c r="AB65" s="90"/>
      <c r="AC65" s="90"/>
      <c r="AD65" s="90"/>
      <c r="AE65" s="90"/>
      <c r="AF65" s="90" t="s">
        <v>73</v>
      </c>
      <c r="AG65" s="90"/>
      <c r="AH65" s="90"/>
      <c r="AI65" s="90"/>
      <c r="AJ65" s="79"/>
      <c r="AK65" s="84"/>
      <c r="AL65" s="41" t="s">
        <v>74</v>
      </c>
      <c r="AM65" s="18"/>
      <c r="AN65" s="18"/>
      <c r="AO65" s="19"/>
      <c r="AP65" s="19"/>
      <c r="AQ65" s="19"/>
      <c r="AR65" s="19"/>
      <c r="AS65" s="19"/>
      <c r="AT65" s="19"/>
      <c r="AU65" s="19"/>
      <c r="AV65" s="19"/>
    </row>
    <row r="66" spans="1:48" ht="101.25" customHeight="1">
      <c r="A66" s="220"/>
      <c r="B66" s="149" t="s">
        <v>58</v>
      </c>
      <c r="C66" s="139" t="s">
        <v>147</v>
      </c>
      <c r="D66" s="321" t="s">
        <v>1231</v>
      </c>
      <c r="E66" s="73" t="s">
        <v>169</v>
      </c>
      <c r="F66" s="110">
        <v>12</v>
      </c>
      <c r="G66" s="110" t="s">
        <v>62</v>
      </c>
      <c r="H66" s="79">
        <v>2023</v>
      </c>
      <c r="I66" s="79">
        <v>2023</v>
      </c>
      <c r="J66" s="110" t="s">
        <v>64</v>
      </c>
      <c r="K66" s="110" t="s">
        <v>64</v>
      </c>
      <c r="L66" s="110"/>
      <c r="M66" s="74" t="s">
        <v>62</v>
      </c>
      <c r="N66" s="74" t="s">
        <v>65</v>
      </c>
      <c r="O66" s="112" t="s">
        <v>106</v>
      </c>
      <c r="P66" s="312" t="s">
        <v>150</v>
      </c>
      <c r="Q66" s="112">
        <v>2</v>
      </c>
      <c r="R66" s="79" t="s">
        <v>64</v>
      </c>
      <c r="S66" s="79" t="s">
        <v>64</v>
      </c>
      <c r="T66" s="113">
        <v>110512.1</v>
      </c>
      <c r="U66" s="114">
        <v>0</v>
      </c>
      <c r="V66" s="114">
        <v>0</v>
      </c>
      <c r="W66" s="114">
        <v>110512.1</v>
      </c>
      <c r="X66" s="114">
        <v>0</v>
      </c>
      <c r="Y66" s="118"/>
      <c r="Z66" s="115"/>
      <c r="AA66" s="78"/>
      <c r="AB66" s="100">
        <v>13949.41</v>
      </c>
      <c r="AC66" s="100">
        <v>12881.73</v>
      </c>
      <c r="AD66" s="100">
        <v>24620.04</v>
      </c>
      <c r="AE66" s="100">
        <v>2892.7</v>
      </c>
      <c r="AF66" s="100">
        <v>10889.48</v>
      </c>
      <c r="AG66" s="100">
        <v>6306.75</v>
      </c>
      <c r="AH66" s="100">
        <v>8390.67</v>
      </c>
      <c r="AI66" s="100">
        <v>30581.33</v>
      </c>
      <c r="AJ66" s="112"/>
      <c r="AK66" s="84" t="s">
        <v>1030</v>
      </c>
      <c r="AL66" s="85" t="s">
        <v>67</v>
      </c>
      <c r="AM66" s="18"/>
      <c r="AN66" s="18"/>
      <c r="AO66" s="19"/>
      <c r="AP66" s="19"/>
      <c r="AQ66" s="19"/>
      <c r="AR66" s="19"/>
      <c r="AS66" s="19"/>
      <c r="AT66" s="19"/>
      <c r="AU66" s="19"/>
      <c r="AV66" s="19"/>
    </row>
    <row r="67" spans="1:48" ht="101.25" customHeight="1">
      <c r="A67" s="308"/>
      <c r="B67" s="149">
        <v>3990570925</v>
      </c>
      <c r="C67" s="79" t="s">
        <v>68</v>
      </c>
      <c r="D67" s="310" t="s">
        <v>288</v>
      </c>
      <c r="E67" s="73" t="s">
        <v>289</v>
      </c>
      <c r="F67" s="79">
        <v>12</v>
      </c>
      <c r="G67" s="79" t="s">
        <v>64</v>
      </c>
      <c r="H67" s="79">
        <v>2023</v>
      </c>
      <c r="I67" s="79">
        <v>2023</v>
      </c>
      <c r="J67" s="80" t="s">
        <v>290</v>
      </c>
      <c r="K67" s="79" t="s">
        <v>62</v>
      </c>
      <c r="L67" s="309" t="s">
        <v>291</v>
      </c>
      <c r="M67" s="79" t="s">
        <v>64</v>
      </c>
      <c r="N67" s="74" t="s">
        <v>65</v>
      </c>
      <c r="O67" s="79" t="s">
        <v>66</v>
      </c>
      <c r="P67" s="79">
        <v>71300000</v>
      </c>
      <c r="Q67" s="81">
        <v>1</v>
      </c>
      <c r="R67" s="79" t="s">
        <v>64</v>
      </c>
      <c r="S67" s="79" t="s">
        <v>64</v>
      </c>
      <c r="T67" s="82">
        <v>56000</v>
      </c>
      <c r="U67" s="82">
        <v>56000</v>
      </c>
      <c r="V67" s="82">
        <v>0</v>
      </c>
      <c r="W67" s="82">
        <v>112000</v>
      </c>
      <c r="X67" s="83"/>
      <c r="Y67" s="83"/>
      <c r="Z67" s="83"/>
      <c r="AA67" s="78"/>
      <c r="AB67" s="90" t="s">
        <v>73</v>
      </c>
      <c r="AC67" s="90"/>
      <c r="AD67" s="90"/>
      <c r="AE67" s="90"/>
      <c r="AF67" s="90"/>
      <c r="AG67" s="90"/>
      <c r="AH67" s="90"/>
      <c r="AI67" s="90"/>
      <c r="AJ67" s="79"/>
      <c r="AK67" s="84"/>
      <c r="AL67" s="41" t="s">
        <v>74</v>
      </c>
      <c r="AM67" s="18"/>
      <c r="AN67" s="18"/>
      <c r="AO67" s="19"/>
      <c r="AP67" s="19"/>
      <c r="AQ67" s="19"/>
      <c r="AR67" s="19"/>
      <c r="AS67" s="19"/>
      <c r="AT67" s="19"/>
      <c r="AU67" s="19"/>
      <c r="AV67" s="19"/>
    </row>
    <row r="68" spans="1:48" ht="121.5" customHeight="1">
      <c r="A68" s="308"/>
      <c r="B68" s="149" t="s">
        <v>58</v>
      </c>
      <c r="C68" s="79" t="s">
        <v>68</v>
      </c>
      <c r="D68" s="310" t="s">
        <v>292</v>
      </c>
      <c r="E68" s="187" t="s">
        <v>351</v>
      </c>
      <c r="F68" s="79">
        <v>12</v>
      </c>
      <c r="G68" s="79" t="s">
        <v>64</v>
      </c>
      <c r="H68" s="79">
        <v>2023</v>
      </c>
      <c r="I68" s="79">
        <v>2023</v>
      </c>
      <c r="J68" s="80" t="s">
        <v>293</v>
      </c>
      <c r="K68" s="79" t="s">
        <v>62</v>
      </c>
      <c r="L68" s="309" t="s">
        <v>294</v>
      </c>
      <c r="M68" s="79" t="s">
        <v>64</v>
      </c>
      <c r="N68" s="74" t="s">
        <v>65</v>
      </c>
      <c r="O68" s="79" t="s">
        <v>66</v>
      </c>
      <c r="P68" s="79">
        <v>71300000</v>
      </c>
      <c r="Q68" s="81">
        <v>1</v>
      </c>
      <c r="R68" s="79" t="s">
        <v>64</v>
      </c>
      <c r="S68" s="79" t="s">
        <v>64</v>
      </c>
      <c r="T68" s="82">
        <v>56000</v>
      </c>
      <c r="U68" s="82">
        <v>56000</v>
      </c>
      <c r="V68" s="82">
        <v>0</v>
      </c>
      <c r="W68" s="82">
        <v>112000</v>
      </c>
      <c r="X68" s="83"/>
      <c r="Y68" s="92"/>
      <c r="Z68" s="92">
        <v>225258</v>
      </c>
      <c r="AA68" s="78" t="s">
        <v>167</v>
      </c>
      <c r="AB68" s="90"/>
      <c r="AC68" s="90" t="s">
        <v>73</v>
      </c>
      <c r="AD68" s="90"/>
      <c r="AE68" s="90"/>
      <c r="AF68" s="90"/>
      <c r="AG68" s="90"/>
      <c r="AH68" s="90"/>
      <c r="AI68" s="90"/>
      <c r="AJ68" s="79"/>
      <c r="AK68" s="84"/>
      <c r="AL68" s="41" t="s">
        <v>74</v>
      </c>
      <c r="AM68" s="18"/>
      <c r="AN68" s="18"/>
      <c r="AO68" s="19"/>
      <c r="AP68" s="19"/>
      <c r="AQ68" s="19"/>
      <c r="AR68" s="19"/>
      <c r="AS68" s="19"/>
      <c r="AT68" s="19"/>
      <c r="AU68" s="19"/>
      <c r="AV68" s="19"/>
    </row>
    <row r="69" spans="1:48" ht="101.25" customHeight="1">
      <c r="A69" s="308"/>
      <c r="B69" s="149" t="s">
        <v>58</v>
      </c>
      <c r="C69" s="79" t="s">
        <v>68</v>
      </c>
      <c r="D69" s="310" t="s">
        <v>295</v>
      </c>
      <c r="E69" s="73" t="s">
        <v>164</v>
      </c>
      <c r="F69" s="79">
        <v>12</v>
      </c>
      <c r="G69" s="79" t="s">
        <v>64</v>
      </c>
      <c r="H69" s="79">
        <v>2023</v>
      </c>
      <c r="I69" s="79">
        <v>2023</v>
      </c>
      <c r="J69" s="80" t="s">
        <v>239</v>
      </c>
      <c r="K69" s="79" t="s">
        <v>62</v>
      </c>
      <c r="L69" s="309" t="s">
        <v>296</v>
      </c>
      <c r="M69" s="79" t="s">
        <v>64</v>
      </c>
      <c r="N69" s="74" t="s">
        <v>65</v>
      </c>
      <c r="O69" s="79" t="s">
        <v>66</v>
      </c>
      <c r="P69" s="79">
        <v>71300000</v>
      </c>
      <c r="Q69" s="81">
        <v>1</v>
      </c>
      <c r="R69" s="79" t="s">
        <v>64</v>
      </c>
      <c r="S69" s="79" t="s">
        <v>64</v>
      </c>
      <c r="T69" s="82">
        <v>56000</v>
      </c>
      <c r="U69" s="82">
        <v>56000</v>
      </c>
      <c r="V69" s="82">
        <v>0</v>
      </c>
      <c r="W69" s="82">
        <v>112000</v>
      </c>
      <c r="X69" s="83"/>
      <c r="Y69" s="83"/>
      <c r="Z69" s="83"/>
      <c r="AA69" s="78"/>
      <c r="AB69" s="90"/>
      <c r="AC69" s="90"/>
      <c r="AD69" s="90" t="s">
        <v>73</v>
      </c>
      <c r="AE69" s="90"/>
      <c r="AF69" s="90"/>
      <c r="AG69" s="90"/>
      <c r="AH69" s="90"/>
      <c r="AI69" s="90"/>
      <c r="AJ69" s="79"/>
      <c r="AK69" s="84"/>
      <c r="AL69" s="41" t="s">
        <v>74</v>
      </c>
      <c r="AM69" s="18"/>
      <c r="AN69" s="18"/>
      <c r="AO69" s="19"/>
      <c r="AP69" s="19"/>
      <c r="AQ69" s="19"/>
      <c r="AR69" s="19"/>
      <c r="AS69" s="19"/>
      <c r="AT69" s="19"/>
      <c r="AU69" s="19"/>
      <c r="AV69" s="19"/>
    </row>
    <row r="70" spans="1:48" ht="101.25" customHeight="1">
      <c r="A70" s="308"/>
      <c r="B70" s="149" t="s">
        <v>58</v>
      </c>
      <c r="C70" s="79" t="s">
        <v>68</v>
      </c>
      <c r="D70" s="91" t="s">
        <v>297</v>
      </c>
      <c r="E70" s="73" t="s">
        <v>245</v>
      </c>
      <c r="F70" s="79">
        <v>12</v>
      </c>
      <c r="G70" s="79" t="s">
        <v>64</v>
      </c>
      <c r="H70" s="79">
        <v>2023</v>
      </c>
      <c r="I70" s="79">
        <v>2023</v>
      </c>
      <c r="J70" s="80" t="s">
        <v>298</v>
      </c>
      <c r="K70" s="79" t="s">
        <v>62</v>
      </c>
      <c r="L70" s="309" t="s">
        <v>299</v>
      </c>
      <c r="M70" s="79" t="s">
        <v>64</v>
      </c>
      <c r="N70" s="74" t="s">
        <v>65</v>
      </c>
      <c r="O70" s="79" t="s">
        <v>66</v>
      </c>
      <c r="P70" s="79">
        <v>71300000</v>
      </c>
      <c r="Q70" s="81">
        <v>1</v>
      </c>
      <c r="R70" s="79" t="s">
        <v>64</v>
      </c>
      <c r="S70" s="79" t="s">
        <v>64</v>
      </c>
      <c r="T70" s="82">
        <v>56000</v>
      </c>
      <c r="U70" s="82">
        <v>56000</v>
      </c>
      <c r="V70" s="82">
        <v>0</v>
      </c>
      <c r="W70" s="82">
        <v>112000</v>
      </c>
      <c r="X70" s="83"/>
      <c r="Y70" s="92"/>
      <c r="Z70" s="92">
        <v>225258</v>
      </c>
      <c r="AA70" s="78" t="s">
        <v>167</v>
      </c>
      <c r="AB70" s="90"/>
      <c r="AC70" s="90"/>
      <c r="AD70" s="90"/>
      <c r="AE70" s="90"/>
      <c r="AF70" s="90" t="s">
        <v>73</v>
      </c>
      <c r="AG70" s="90"/>
      <c r="AH70" s="90"/>
      <c r="AI70" s="90"/>
      <c r="AJ70" s="79"/>
      <c r="AK70" s="84"/>
      <c r="AL70" s="41" t="s">
        <v>74</v>
      </c>
      <c r="AM70" s="18"/>
      <c r="AN70" s="18"/>
      <c r="AO70" s="19"/>
      <c r="AP70" s="19"/>
      <c r="AQ70" s="19"/>
      <c r="AR70" s="19"/>
      <c r="AS70" s="19"/>
      <c r="AT70" s="19"/>
      <c r="AU70" s="19"/>
      <c r="AV70" s="19"/>
    </row>
    <row r="71" spans="1:48" ht="101.25" customHeight="1">
      <c r="A71" s="308"/>
      <c r="B71" s="149" t="s">
        <v>58</v>
      </c>
      <c r="C71" s="79" t="s">
        <v>68</v>
      </c>
      <c r="D71" s="91" t="s">
        <v>300</v>
      </c>
      <c r="E71" s="187" t="s">
        <v>1124</v>
      </c>
      <c r="F71" s="79">
        <v>12</v>
      </c>
      <c r="G71" s="79" t="s">
        <v>64</v>
      </c>
      <c r="H71" s="79">
        <v>2023</v>
      </c>
      <c r="I71" s="79">
        <v>2023</v>
      </c>
      <c r="J71" s="80" t="s">
        <v>302</v>
      </c>
      <c r="K71" s="79" t="s">
        <v>62</v>
      </c>
      <c r="L71" s="309" t="s">
        <v>303</v>
      </c>
      <c r="M71" s="79" t="s">
        <v>64</v>
      </c>
      <c r="N71" s="74" t="s">
        <v>65</v>
      </c>
      <c r="O71" s="79" t="s">
        <v>66</v>
      </c>
      <c r="P71" s="79">
        <v>71300000</v>
      </c>
      <c r="Q71" s="81">
        <v>1</v>
      </c>
      <c r="R71" s="79" t="s">
        <v>64</v>
      </c>
      <c r="S71" s="79" t="s">
        <v>64</v>
      </c>
      <c r="T71" s="82">
        <v>57000</v>
      </c>
      <c r="U71" s="82">
        <v>57000</v>
      </c>
      <c r="V71" s="82">
        <v>0</v>
      </c>
      <c r="W71" s="82">
        <v>114000</v>
      </c>
      <c r="X71" s="83"/>
      <c r="Y71" s="92"/>
      <c r="Z71" s="92">
        <v>225258</v>
      </c>
      <c r="AA71" s="78" t="s">
        <v>167</v>
      </c>
      <c r="AB71" s="90" t="s">
        <v>73</v>
      </c>
      <c r="AC71" s="90"/>
      <c r="AD71" s="90"/>
      <c r="AE71" s="90"/>
      <c r="AF71" s="90"/>
      <c r="AG71" s="90"/>
      <c r="AH71" s="90"/>
      <c r="AI71" s="90"/>
      <c r="AJ71" s="79"/>
      <c r="AK71" s="84"/>
      <c r="AL71" s="41" t="s">
        <v>74</v>
      </c>
      <c r="AM71" s="18"/>
      <c r="AN71" s="18"/>
      <c r="AO71" s="19"/>
      <c r="AP71" s="19"/>
      <c r="AQ71" s="19"/>
      <c r="AR71" s="19"/>
      <c r="AS71" s="19"/>
      <c r="AT71" s="19"/>
      <c r="AU71" s="19"/>
      <c r="AV71" s="19"/>
    </row>
    <row r="72" spans="1:48" ht="101.25" customHeight="1">
      <c r="A72" s="220"/>
      <c r="B72" s="149" t="s">
        <v>58</v>
      </c>
      <c r="C72" s="139" t="s">
        <v>147</v>
      </c>
      <c r="D72" s="321" t="s">
        <v>307</v>
      </c>
      <c r="E72" s="73" t="s">
        <v>169</v>
      </c>
      <c r="F72" s="110">
        <v>12</v>
      </c>
      <c r="G72" s="79" t="s">
        <v>62</v>
      </c>
      <c r="H72" s="79">
        <v>2023</v>
      </c>
      <c r="I72" s="79">
        <v>2023</v>
      </c>
      <c r="J72" s="110" t="s">
        <v>64</v>
      </c>
      <c r="K72" s="110" t="s">
        <v>64</v>
      </c>
      <c r="L72" s="110"/>
      <c r="M72" s="74" t="s">
        <v>62</v>
      </c>
      <c r="N72" s="74" t="s">
        <v>65</v>
      </c>
      <c r="O72" s="112" t="s">
        <v>106</v>
      </c>
      <c r="P72" s="312" t="s">
        <v>150</v>
      </c>
      <c r="Q72" s="112">
        <v>2</v>
      </c>
      <c r="R72" s="79" t="s">
        <v>64</v>
      </c>
      <c r="S72" s="79" t="s">
        <v>64</v>
      </c>
      <c r="T72" s="113">
        <v>117632.8</v>
      </c>
      <c r="U72" s="114">
        <v>0</v>
      </c>
      <c r="V72" s="114">
        <v>0</v>
      </c>
      <c r="W72" s="114">
        <v>117632.8</v>
      </c>
      <c r="X72" s="114">
        <v>0</v>
      </c>
      <c r="Y72" s="118"/>
      <c r="Z72" s="115"/>
      <c r="AA72" s="78"/>
      <c r="AB72" s="100"/>
      <c r="AC72" s="100"/>
      <c r="AD72" s="100">
        <v>25205.88</v>
      </c>
      <c r="AE72" s="100"/>
      <c r="AF72" s="100"/>
      <c r="AG72" s="100"/>
      <c r="AH72" s="100"/>
      <c r="AI72" s="100">
        <v>92426.92</v>
      </c>
      <c r="AJ72" s="112"/>
      <c r="AK72" s="84" t="s">
        <v>1033</v>
      </c>
      <c r="AL72" s="85" t="s">
        <v>67</v>
      </c>
      <c r="AM72" s="18"/>
      <c r="AN72" s="18"/>
      <c r="AO72" s="19"/>
      <c r="AP72" s="19"/>
      <c r="AQ72" s="19"/>
      <c r="AR72" s="19"/>
      <c r="AS72" s="19"/>
      <c r="AT72" s="19"/>
      <c r="AU72" s="19"/>
      <c r="AV72" s="19"/>
    </row>
    <row r="73" spans="1:48" ht="101.25" customHeight="1">
      <c r="A73" s="220"/>
      <c r="B73" s="149" t="s">
        <v>58</v>
      </c>
      <c r="C73" s="139" t="s">
        <v>147</v>
      </c>
      <c r="D73" s="321" t="s">
        <v>309</v>
      </c>
      <c r="E73" s="73" t="s">
        <v>169</v>
      </c>
      <c r="F73" s="110">
        <v>12</v>
      </c>
      <c r="G73" s="79" t="s">
        <v>62</v>
      </c>
      <c r="H73" s="79">
        <v>2023</v>
      </c>
      <c r="I73" s="79">
        <v>2023</v>
      </c>
      <c r="J73" s="110" t="s">
        <v>64</v>
      </c>
      <c r="K73" s="110" t="s">
        <v>64</v>
      </c>
      <c r="L73" s="110"/>
      <c r="M73" s="74" t="s">
        <v>62</v>
      </c>
      <c r="N73" s="74" t="s">
        <v>65</v>
      </c>
      <c r="O73" s="112" t="s">
        <v>106</v>
      </c>
      <c r="P73" s="312" t="s">
        <v>150</v>
      </c>
      <c r="Q73" s="112">
        <v>2</v>
      </c>
      <c r="R73" s="79" t="s">
        <v>64</v>
      </c>
      <c r="S73" s="79" t="s">
        <v>64</v>
      </c>
      <c r="T73" s="113">
        <v>119840</v>
      </c>
      <c r="U73" s="114">
        <v>0</v>
      </c>
      <c r="V73" s="114">
        <v>0</v>
      </c>
      <c r="W73" s="114">
        <v>119840</v>
      </c>
      <c r="X73" s="114">
        <v>0</v>
      </c>
      <c r="Y73" s="118"/>
      <c r="Z73" s="115"/>
      <c r="AA73" s="78"/>
      <c r="AB73" s="100"/>
      <c r="AC73" s="100"/>
      <c r="AD73" s="100">
        <v>25678.83</v>
      </c>
      <c r="AE73" s="100"/>
      <c r="AF73" s="100"/>
      <c r="AG73" s="100"/>
      <c r="AH73" s="100"/>
      <c r="AI73" s="100">
        <v>94161.17</v>
      </c>
      <c r="AJ73" s="112"/>
      <c r="AK73" s="84" t="s">
        <v>1033</v>
      </c>
      <c r="AL73" s="85" t="s">
        <v>67</v>
      </c>
      <c r="AM73" s="18"/>
      <c r="AN73" s="18"/>
      <c r="AO73" s="19"/>
      <c r="AP73" s="19"/>
      <c r="AQ73" s="19"/>
      <c r="AR73" s="19"/>
      <c r="AS73" s="19"/>
      <c r="AT73" s="19"/>
      <c r="AU73" s="19"/>
      <c r="AV73" s="19"/>
    </row>
    <row r="74" spans="1:48" ht="101.25" customHeight="1">
      <c r="A74" s="220"/>
      <c r="B74" s="149" t="s">
        <v>58</v>
      </c>
      <c r="C74" s="139" t="s">
        <v>147</v>
      </c>
      <c r="D74" s="321" t="s">
        <v>314</v>
      </c>
      <c r="E74" s="73" t="s">
        <v>169</v>
      </c>
      <c r="F74" s="110">
        <v>12</v>
      </c>
      <c r="G74" s="79" t="s">
        <v>62</v>
      </c>
      <c r="H74" s="79">
        <v>2023</v>
      </c>
      <c r="I74" s="79">
        <v>2023</v>
      </c>
      <c r="J74" s="110" t="s">
        <v>64</v>
      </c>
      <c r="K74" s="110" t="s">
        <v>64</v>
      </c>
      <c r="L74" s="110"/>
      <c r="M74" s="74" t="s">
        <v>62</v>
      </c>
      <c r="N74" s="74" t="s">
        <v>65</v>
      </c>
      <c r="O74" s="112" t="s">
        <v>106</v>
      </c>
      <c r="P74" s="312" t="s">
        <v>150</v>
      </c>
      <c r="Q74" s="112">
        <v>2</v>
      </c>
      <c r="R74" s="79" t="s">
        <v>64</v>
      </c>
      <c r="S74" s="79" t="s">
        <v>64</v>
      </c>
      <c r="T74" s="113">
        <v>124477.6</v>
      </c>
      <c r="U74" s="114">
        <v>0</v>
      </c>
      <c r="V74" s="114">
        <v>0</v>
      </c>
      <c r="W74" s="114">
        <v>124477.6</v>
      </c>
      <c r="X74" s="114">
        <v>0</v>
      </c>
      <c r="Y74" s="118"/>
      <c r="Z74" s="115"/>
      <c r="AA74" s="78"/>
      <c r="AB74" s="100"/>
      <c r="AC74" s="100"/>
      <c r="AD74" s="100">
        <v>26672.560000000001</v>
      </c>
      <c r="AE74" s="100"/>
      <c r="AF74" s="100"/>
      <c r="AG74" s="100"/>
      <c r="AH74" s="100"/>
      <c r="AI74" s="100">
        <v>97805.04</v>
      </c>
      <c r="AJ74" s="112"/>
      <c r="AK74" s="84" t="s">
        <v>1033</v>
      </c>
      <c r="AL74" s="85" t="s">
        <v>67</v>
      </c>
      <c r="AM74" s="18"/>
      <c r="AN74" s="18"/>
      <c r="AO74" s="19"/>
      <c r="AP74" s="19"/>
      <c r="AQ74" s="19"/>
      <c r="AR74" s="19"/>
      <c r="AS74" s="19"/>
      <c r="AT74" s="19"/>
      <c r="AU74" s="19"/>
      <c r="AV74" s="19"/>
    </row>
    <row r="75" spans="1:48" ht="101.25" customHeight="1">
      <c r="A75" s="308"/>
      <c r="B75" s="149" t="s">
        <v>58</v>
      </c>
      <c r="C75" s="79" t="s">
        <v>68</v>
      </c>
      <c r="D75" s="310" t="s">
        <v>315</v>
      </c>
      <c r="E75" s="73" t="s">
        <v>98</v>
      </c>
      <c r="F75" s="79">
        <v>12</v>
      </c>
      <c r="G75" s="79" t="s">
        <v>64</v>
      </c>
      <c r="H75" s="79">
        <v>2023</v>
      </c>
      <c r="I75" s="79">
        <v>2023</v>
      </c>
      <c r="J75" s="80" t="s">
        <v>259</v>
      </c>
      <c r="K75" s="79" t="s">
        <v>62</v>
      </c>
      <c r="L75" s="309" t="s">
        <v>316</v>
      </c>
      <c r="M75" s="79" t="s">
        <v>64</v>
      </c>
      <c r="N75" s="74" t="s">
        <v>65</v>
      </c>
      <c r="O75" s="79" t="s">
        <v>66</v>
      </c>
      <c r="P75" s="79">
        <v>71300000</v>
      </c>
      <c r="Q75" s="81">
        <v>1</v>
      </c>
      <c r="R75" s="79" t="s">
        <v>64</v>
      </c>
      <c r="S75" s="79" t="s">
        <v>64</v>
      </c>
      <c r="T75" s="82">
        <v>63000</v>
      </c>
      <c r="U75" s="82">
        <v>63000</v>
      </c>
      <c r="V75" s="82">
        <v>0</v>
      </c>
      <c r="W75" s="82">
        <v>126000</v>
      </c>
      <c r="X75" s="83"/>
      <c r="Y75" s="83"/>
      <c r="Z75" s="83"/>
      <c r="AA75" s="78"/>
      <c r="AB75" s="90"/>
      <c r="AC75" s="90"/>
      <c r="AD75" s="90"/>
      <c r="AE75" s="90"/>
      <c r="AF75" s="90" t="s">
        <v>73</v>
      </c>
      <c r="AG75" s="90"/>
      <c r="AH75" s="90"/>
      <c r="AI75" s="90"/>
      <c r="AJ75" s="79"/>
      <c r="AK75" s="84"/>
      <c r="AL75" s="41" t="s">
        <v>74</v>
      </c>
      <c r="AM75" s="18"/>
      <c r="AN75" s="18"/>
      <c r="AO75" s="19"/>
      <c r="AP75" s="19"/>
      <c r="AQ75" s="19"/>
      <c r="AR75" s="19"/>
      <c r="AS75" s="19"/>
      <c r="AT75" s="19"/>
      <c r="AU75" s="19"/>
      <c r="AV75" s="19"/>
    </row>
    <row r="76" spans="1:48" ht="101.25" customHeight="1">
      <c r="A76" s="308"/>
      <c r="B76" s="149" t="s">
        <v>58</v>
      </c>
      <c r="C76" s="79" t="s">
        <v>68</v>
      </c>
      <c r="D76" s="310" t="s">
        <v>317</v>
      </c>
      <c r="E76" s="73" t="s">
        <v>98</v>
      </c>
      <c r="F76" s="79">
        <v>12</v>
      </c>
      <c r="G76" s="79" t="s">
        <v>64</v>
      </c>
      <c r="H76" s="79">
        <v>2023</v>
      </c>
      <c r="I76" s="79">
        <v>2023</v>
      </c>
      <c r="J76" s="80"/>
      <c r="K76" s="79" t="s">
        <v>62</v>
      </c>
      <c r="L76" s="309" t="s">
        <v>318</v>
      </c>
      <c r="M76" s="79" t="s">
        <v>64</v>
      </c>
      <c r="N76" s="74" t="s">
        <v>65</v>
      </c>
      <c r="O76" s="79" t="s">
        <v>66</v>
      </c>
      <c r="P76" s="79">
        <v>71300000</v>
      </c>
      <c r="Q76" s="81">
        <v>1</v>
      </c>
      <c r="R76" s="79" t="s">
        <v>64</v>
      </c>
      <c r="S76" s="79" t="s">
        <v>64</v>
      </c>
      <c r="T76" s="82">
        <v>63000</v>
      </c>
      <c r="U76" s="82">
        <v>63000</v>
      </c>
      <c r="V76" s="82">
        <v>0</v>
      </c>
      <c r="W76" s="82">
        <v>126000</v>
      </c>
      <c r="X76" s="83"/>
      <c r="Y76" s="83"/>
      <c r="Z76" s="83"/>
      <c r="AA76" s="78"/>
      <c r="AB76" s="90"/>
      <c r="AC76" s="90"/>
      <c r="AD76" s="90"/>
      <c r="AE76" s="90"/>
      <c r="AF76" s="90"/>
      <c r="AG76" s="90"/>
      <c r="AH76" s="90" t="s">
        <v>73</v>
      </c>
      <c r="AI76" s="90"/>
      <c r="AJ76" s="79"/>
      <c r="AK76" s="84"/>
      <c r="AL76" s="41" t="s">
        <v>74</v>
      </c>
      <c r="AM76" s="18"/>
      <c r="AN76" s="18"/>
      <c r="AO76" s="19"/>
      <c r="AP76" s="19"/>
      <c r="AQ76" s="19"/>
      <c r="AR76" s="19"/>
      <c r="AS76" s="19"/>
      <c r="AT76" s="19"/>
      <c r="AU76" s="19"/>
      <c r="AV76" s="19"/>
    </row>
    <row r="77" spans="1:48" ht="101.25" customHeight="1">
      <c r="A77" s="308"/>
      <c r="B77" s="149" t="s">
        <v>58</v>
      </c>
      <c r="C77" s="79" t="s">
        <v>68</v>
      </c>
      <c r="D77" s="310" t="s">
        <v>319</v>
      </c>
      <c r="E77" s="73" t="s">
        <v>83</v>
      </c>
      <c r="F77" s="79">
        <v>12</v>
      </c>
      <c r="G77" s="79" t="s">
        <v>64</v>
      </c>
      <c r="H77" s="79">
        <v>2023</v>
      </c>
      <c r="I77" s="79">
        <v>2023</v>
      </c>
      <c r="J77" s="80" t="s">
        <v>320</v>
      </c>
      <c r="K77" s="79" t="s">
        <v>62</v>
      </c>
      <c r="L77" s="309" t="s">
        <v>321</v>
      </c>
      <c r="M77" s="79" t="s">
        <v>64</v>
      </c>
      <c r="N77" s="74" t="s">
        <v>65</v>
      </c>
      <c r="O77" s="79" t="s">
        <v>66</v>
      </c>
      <c r="P77" s="79">
        <v>71300000</v>
      </c>
      <c r="Q77" s="81">
        <v>1</v>
      </c>
      <c r="R77" s="79" t="s">
        <v>64</v>
      </c>
      <c r="S77" s="79" t="s">
        <v>64</v>
      </c>
      <c r="T77" s="82">
        <v>63000</v>
      </c>
      <c r="U77" s="82">
        <v>63000</v>
      </c>
      <c r="V77" s="82">
        <v>0</v>
      </c>
      <c r="W77" s="82">
        <v>126000</v>
      </c>
      <c r="X77" s="83"/>
      <c r="Y77" s="83"/>
      <c r="Z77" s="83"/>
      <c r="AA77" s="78"/>
      <c r="AB77" s="90"/>
      <c r="AC77" s="90"/>
      <c r="AD77" s="90"/>
      <c r="AE77" s="90"/>
      <c r="AF77" s="90"/>
      <c r="AG77" s="90"/>
      <c r="AH77" s="90"/>
      <c r="AI77" s="90" t="s">
        <v>73</v>
      </c>
      <c r="AJ77" s="79"/>
      <c r="AK77" s="84"/>
      <c r="AL77" s="41" t="s">
        <v>74</v>
      </c>
      <c r="AM77" s="18"/>
      <c r="AN77" s="18"/>
      <c r="AO77" s="19"/>
      <c r="AP77" s="19"/>
      <c r="AQ77" s="19"/>
      <c r="AR77" s="19"/>
      <c r="AS77" s="19"/>
      <c r="AT77" s="19"/>
      <c r="AU77" s="19"/>
      <c r="AV77" s="19"/>
    </row>
    <row r="78" spans="1:48" ht="101.25" customHeight="1">
      <c r="A78" s="308"/>
      <c r="B78" s="149" t="s">
        <v>58</v>
      </c>
      <c r="C78" s="79" t="s">
        <v>68</v>
      </c>
      <c r="D78" s="310" t="s">
        <v>323</v>
      </c>
      <c r="E78" s="73" t="s">
        <v>324</v>
      </c>
      <c r="F78" s="79">
        <v>12</v>
      </c>
      <c r="G78" s="79" t="s">
        <v>64</v>
      </c>
      <c r="H78" s="79">
        <v>2023</v>
      </c>
      <c r="I78" s="79">
        <v>2023</v>
      </c>
      <c r="J78" s="80" t="s">
        <v>325</v>
      </c>
      <c r="K78" s="79" t="s">
        <v>62</v>
      </c>
      <c r="L78" s="309" t="s">
        <v>326</v>
      </c>
      <c r="M78" s="79" t="s">
        <v>64</v>
      </c>
      <c r="N78" s="74" t="s">
        <v>65</v>
      </c>
      <c r="O78" s="79" t="s">
        <v>66</v>
      </c>
      <c r="P78" s="79">
        <v>71300000</v>
      </c>
      <c r="Q78" s="81">
        <v>1</v>
      </c>
      <c r="R78" s="79" t="s">
        <v>64</v>
      </c>
      <c r="S78" s="79" t="s">
        <v>64</v>
      </c>
      <c r="T78" s="82">
        <v>64500</v>
      </c>
      <c r="U78" s="82">
        <v>64500</v>
      </c>
      <c r="V78" s="82">
        <v>0</v>
      </c>
      <c r="W78" s="82">
        <v>129000</v>
      </c>
      <c r="X78" s="83"/>
      <c r="Y78" s="83"/>
      <c r="Z78" s="83"/>
      <c r="AA78" s="78"/>
      <c r="AB78" s="90"/>
      <c r="AC78" s="90"/>
      <c r="AD78" s="90"/>
      <c r="AE78" s="90"/>
      <c r="AF78" s="90"/>
      <c r="AG78" s="90"/>
      <c r="AH78" s="90" t="s">
        <v>73</v>
      </c>
      <c r="AI78" s="90"/>
      <c r="AJ78" s="79"/>
      <c r="AK78" s="84"/>
      <c r="AL78" s="41" t="s">
        <v>74</v>
      </c>
      <c r="AM78" s="18"/>
      <c r="AN78" s="18"/>
      <c r="AO78" s="19"/>
      <c r="AP78" s="19"/>
      <c r="AQ78" s="19"/>
      <c r="AR78" s="19"/>
      <c r="AS78" s="19"/>
      <c r="AT78" s="19"/>
      <c r="AU78" s="19"/>
      <c r="AV78" s="19"/>
    </row>
    <row r="79" spans="1:48" ht="101.25" customHeight="1">
      <c r="A79" s="308"/>
      <c r="B79" s="149" t="s">
        <v>58</v>
      </c>
      <c r="C79" s="126" t="s">
        <v>147</v>
      </c>
      <c r="D79" s="93" t="s">
        <v>327</v>
      </c>
      <c r="E79" s="73" t="s">
        <v>237</v>
      </c>
      <c r="F79" s="94">
        <v>18</v>
      </c>
      <c r="G79" s="79" t="s">
        <v>190</v>
      </c>
      <c r="H79" s="79">
        <v>2023</v>
      </c>
      <c r="I79" s="79">
        <v>2023</v>
      </c>
      <c r="J79" s="94"/>
      <c r="K79" s="96" t="s">
        <v>64</v>
      </c>
      <c r="L79" s="95"/>
      <c r="M79" s="74" t="s">
        <v>62</v>
      </c>
      <c r="N79" s="74" t="s">
        <v>65</v>
      </c>
      <c r="O79" s="97" t="s">
        <v>106</v>
      </c>
      <c r="P79" s="98" t="s">
        <v>150</v>
      </c>
      <c r="Q79" s="97">
        <v>3</v>
      </c>
      <c r="R79" s="79" t="s">
        <v>64</v>
      </c>
      <c r="S79" s="79" t="s">
        <v>64</v>
      </c>
      <c r="T79" s="121">
        <v>86376</v>
      </c>
      <c r="U79" s="121">
        <v>43188</v>
      </c>
      <c r="V79" s="121"/>
      <c r="W79" s="121">
        <v>129564</v>
      </c>
      <c r="X79" s="121">
        <v>0</v>
      </c>
      <c r="Y79" s="94"/>
      <c r="Z79" s="94"/>
      <c r="AA79" s="78"/>
      <c r="AB79" s="108">
        <v>23303.16</v>
      </c>
      <c r="AC79" s="108"/>
      <c r="AD79" s="108">
        <v>10794.13</v>
      </c>
      <c r="AE79" s="108">
        <v>3981.83</v>
      </c>
      <c r="AF79" s="108"/>
      <c r="AG79" s="108"/>
      <c r="AH79" s="108">
        <v>8716.09</v>
      </c>
      <c r="AI79" s="108">
        <v>39580.78</v>
      </c>
      <c r="AJ79" s="94"/>
      <c r="AK79" s="93"/>
      <c r="AL79" s="85" t="s">
        <v>67</v>
      </c>
      <c r="AM79" s="18"/>
      <c r="AN79" s="18"/>
      <c r="AO79" s="19"/>
      <c r="AP79" s="19"/>
      <c r="AQ79" s="19"/>
      <c r="AR79" s="19"/>
      <c r="AS79" s="19"/>
      <c r="AT79" s="19"/>
      <c r="AU79" s="19"/>
      <c r="AV79" s="19"/>
    </row>
    <row r="80" spans="1:48" ht="105.75" customHeight="1">
      <c r="A80" s="308"/>
      <c r="B80" s="149" t="s">
        <v>58</v>
      </c>
      <c r="C80" s="79" t="s">
        <v>68</v>
      </c>
      <c r="D80" s="91" t="s">
        <v>328</v>
      </c>
      <c r="E80" s="73" t="s">
        <v>164</v>
      </c>
      <c r="F80" s="79">
        <v>12</v>
      </c>
      <c r="G80" s="79" t="s">
        <v>64</v>
      </c>
      <c r="H80" s="79">
        <v>2023</v>
      </c>
      <c r="I80" s="79">
        <v>2023</v>
      </c>
      <c r="J80" s="80" t="s">
        <v>329</v>
      </c>
      <c r="K80" s="79" t="s">
        <v>62</v>
      </c>
      <c r="L80" s="309" t="s">
        <v>330</v>
      </c>
      <c r="M80" s="79" t="s">
        <v>64</v>
      </c>
      <c r="N80" s="74" t="s">
        <v>65</v>
      </c>
      <c r="O80" s="79" t="s">
        <v>66</v>
      </c>
      <c r="P80" s="79">
        <v>71300000</v>
      </c>
      <c r="Q80" s="81">
        <v>1</v>
      </c>
      <c r="R80" s="79" t="s">
        <v>64</v>
      </c>
      <c r="S80" s="79" t="s">
        <v>64</v>
      </c>
      <c r="T80" s="82">
        <v>65000</v>
      </c>
      <c r="U80" s="82">
        <v>65000</v>
      </c>
      <c r="V80" s="82">
        <v>0</v>
      </c>
      <c r="W80" s="82">
        <v>130000</v>
      </c>
      <c r="X80" s="83"/>
      <c r="Y80" s="92"/>
      <c r="Z80" s="92">
        <v>225258</v>
      </c>
      <c r="AA80" s="78" t="s">
        <v>167</v>
      </c>
      <c r="AB80" s="108"/>
      <c r="AC80" s="108"/>
      <c r="AD80" s="108" t="s">
        <v>73</v>
      </c>
      <c r="AE80" s="108"/>
      <c r="AF80" s="108"/>
      <c r="AG80" s="108"/>
      <c r="AH80" s="108"/>
      <c r="AI80" s="108"/>
      <c r="AJ80" s="79"/>
      <c r="AK80" s="84"/>
      <c r="AL80" s="41" t="s">
        <v>74</v>
      </c>
      <c r="AM80" s="18"/>
      <c r="AN80" s="18"/>
      <c r="AO80" s="19"/>
      <c r="AP80" s="19"/>
      <c r="AQ80" s="19"/>
      <c r="AR80" s="19"/>
      <c r="AS80" s="19"/>
      <c r="AT80" s="19"/>
      <c r="AU80" s="19"/>
      <c r="AV80" s="19"/>
    </row>
    <row r="81" spans="1:224" ht="101.25" customHeight="1">
      <c r="A81" s="220"/>
      <c r="B81" s="149" t="s">
        <v>58</v>
      </c>
      <c r="C81" s="126" t="s">
        <v>147</v>
      </c>
      <c r="D81" s="301" t="s">
        <v>331</v>
      </c>
      <c r="E81" s="73" t="s">
        <v>169</v>
      </c>
      <c r="F81" s="94">
        <v>12</v>
      </c>
      <c r="G81" s="79" t="s">
        <v>62</v>
      </c>
      <c r="H81" s="79">
        <v>2023</v>
      </c>
      <c r="I81" s="79">
        <v>2023</v>
      </c>
      <c r="J81" s="94" t="s">
        <v>64</v>
      </c>
      <c r="K81" s="94" t="s">
        <v>64</v>
      </c>
      <c r="L81" s="94"/>
      <c r="M81" s="74" t="s">
        <v>62</v>
      </c>
      <c r="N81" s="74" t="s">
        <v>65</v>
      </c>
      <c r="O81" s="97" t="s">
        <v>106</v>
      </c>
      <c r="P81" s="98" t="s">
        <v>150</v>
      </c>
      <c r="Q81" s="97">
        <v>2</v>
      </c>
      <c r="R81" s="79" t="s">
        <v>64</v>
      </c>
      <c r="S81" s="79" t="s">
        <v>64</v>
      </c>
      <c r="T81" s="99">
        <v>130256</v>
      </c>
      <c r="U81" s="100">
        <v>0</v>
      </c>
      <c r="V81" s="100">
        <v>0</v>
      </c>
      <c r="W81" s="100">
        <v>130256</v>
      </c>
      <c r="X81" s="100">
        <v>0</v>
      </c>
      <c r="Y81" s="104"/>
      <c r="Z81" s="101"/>
      <c r="AA81" s="78"/>
      <c r="AB81" s="100"/>
      <c r="AC81" s="100"/>
      <c r="AD81" s="100">
        <v>27910.73</v>
      </c>
      <c r="AE81" s="100"/>
      <c r="AF81" s="100"/>
      <c r="AG81" s="100"/>
      <c r="AH81" s="100"/>
      <c r="AI81" s="100">
        <v>102345.27</v>
      </c>
      <c r="AJ81" s="97"/>
      <c r="AK81" s="84" t="s">
        <v>1033</v>
      </c>
      <c r="AL81" s="85" t="s">
        <v>67</v>
      </c>
      <c r="AM81" s="18"/>
      <c r="AN81" s="18"/>
      <c r="AO81" s="19"/>
      <c r="AP81" s="19"/>
      <c r="AQ81" s="19"/>
      <c r="AR81" s="19"/>
      <c r="AS81" s="19"/>
      <c r="AT81" s="19"/>
      <c r="AU81" s="19"/>
      <c r="AV81" s="19"/>
    </row>
    <row r="82" spans="1:224" ht="101.25" customHeight="1">
      <c r="A82" s="220"/>
      <c r="B82" s="149" t="s">
        <v>58</v>
      </c>
      <c r="C82" s="126" t="s">
        <v>147</v>
      </c>
      <c r="D82" s="301" t="s">
        <v>332</v>
      </c>
      <c r="E82" s="73" t="s">
        <v>169</v>
      </c>
      <c r="F82" s="94">
        <v>12</v>
      </c>
      <c r="G82" s="79" t="s">
        <v>62</v>
      </c>
      <c r="H82" s="79">
        <v>2023</v>
      </c>
      <c r="I82" s="79">
        <v>2023</v>
      </c>
      <c r="J82" s="94" t="s">
        <v>64</v>
      </c>
      <c r="K82" s="94" t="s">
        <v>64</v>
      </c>
      <c r="L82" s="94"/>
      <c r="M82" s="74" t="s">
        <v>62</v>
      </c>
      <c r="N82" s="74" t="s">
        <v>65</v>
      </c>
      <c r="O82" s="97" t="s">
        <v>106</v>
      </c>
      <c r="P82" s="98" t="s">
        <v>150</v>
      </c>
      <c r="Q82" s="97">
        <v>2</v>
      </c>
      <c r="R82" s="79" t="s">
        <v>64</v>
      </c>
      <c r="S82" s="79" t="s">
        <v>64</v>
      </c>
      <c r="T82" s="99">
        <v>130404.8</v>
      </c>
      <c r="U82" s="100">
        <v>0</v>
      </c>
      <c r="V82" s="100">
        <v>0</v>
      </c>
      <c r="W82" s="100">
        <v>130404.8</v>
      </c>
      <c r="X82" s="100">
        <v>0</v>
      </c>
      <c r="Y82" s="104"/>
      <c r="Z82" s="101"/>
      <c r="AA82" s="78"/>
      <c r="AB82" s="100"/>
      <c r="AC82" s="100"/>
      <c r="AD82" s="100">
        <v>27942.61</v>
      </c>
      <c r="AE82" s="100"/>
      <c r="AF82" s="100"/>
      <c r="AG82" s="100"/>
      <c r="AH82" s="100"/>
      <c r="AI82" s="100">
        <v>102462.19</v>
      </c>
      <c r="AJ82" s="97"/>
      <c r="AK82" s="84" t="s">
        <v>1033</v>
      </c>
      <c r="AL82" s="85" t="s">
        <v>67</v>
      </c>
      <c r="AM82" s="18"/>
      <c r="AN82" s="18"/>
      <c r="AO82" s="19"/>
      <c r="AP82" s="19"/>
      <c r="AQ82" s="19"/>
      <c r="AR82" s="19"/>
      <c r="AS82" s="19"/>
      <c r="AT82" s="19"/>
      <c r="AU82" s="19"/>
      <c r="AV82" s="19"/>
    </row>
    <row r="83" spans="1:224" ht="101.25" customHeight="1">
      <c r="A83" s="308"/>
      <c r="B83" s="149" t="s">
        <v>58</v>
      </c>
      <c r="C83" s="79" t="s">
        <v>68</v>
      </c>
      <c r="D83" s="310" t="s">
        <v>333</v>
      </c>
      <c r="E83" s="73" t="s">
        <v>98</v>
      </c>
      <c r="F83" s="79">
        <v>12</v>
      </c>
      <c r="G83" s="79" t="s">
        <v>64</v>
      </c>
      <c r="H83" s="79">
        <v>2023</v>
      </c>
      <c r="I83" s="79">
        <v>2023</v>
      </c>
      <c r="J83" s="80" t="s">
        <v>259</v>
      </c>
      <c r="K83" s="79" t="s">
        <v>62</v>
      </c>
      <c r="L83" s="309" t="s">
        <v>334</v>
      </c>
      <c r="M83" s="79" t="s">
        <v>64</v>
      </c>
      <c r="N83" s="74" t="s">
        <v>65</v>
      </c>
      <c r="O83" s="79" t="s">
        <v>66</v>
      </c>
      <c r="P83" s="79">
        <v>71300000</v>
      </c>
      <c r="Q83" s="81">
        <v>1</v>
      </c>
      <c r="R83" s="79" t="s">
        <v>64</v>
      </c>
      <c r="S83" s="79" t="s">
        <v>64</v>
      </c>
      <c r="T83" s="82">
        <v>66000</v>
      </c>
      <c r="U83" s="82">
        <v>66000</v>
      </c>
      <c r="V83" s="82">
        <v>0</v>
      </c>
      <c r="W83" s="82">
        <v>132000</v>
      </c>
      <c r="X83" s="83"/>
      <c r="Y83" s="83"/>
      <c r="Z83" s="83"/>
      <c r="AA83" s="78"/>
      <c r="AB83" s="108"/>
      <c r="AC83" s="108"/>
      <c r="AD83" s="108"/>
      <c r="AE83" s="108"/>
      <c r="AF83" s="108" t="s">
        <v>73</v>
      </c>
      <c r="AG83" s="108"/>
      <c r="AH83" s="108"/>
      <c r="AI83" s="108"/>
      <c r="AJ83" s="79"/>
      <c r="AK83" s="84"/>
      <c r="AL83" s="41" t="s">
        <v>74</v>
      </c>
      <c r="AM83" s="18"/>
      <c r="AN83" s="18"/>
      <c r="AO83" s="19"/>
      <c r="AP83" s="19"/>
      <c r="AQ83" s="19"/>
      <c r="AR83" s="19"/>
      <c r="AS83" s="19"/>
      <c r="AT83" s="19"/>
      <c r="AU83" s="19"/>
      <c r="AV83" s="19"/>
    </row>
    <row r="84" spans="1:224" ht="101.25" customHeight="1">
      <c r="A84" s="308"/>
      <c r="B84" s="149" t="s">
        <v>58</v>
      </c>
      <c r="C84" s="79" t="s">
        <v>68</v>
      </c>
      <c r="D84" s="310" t="s">
        <v>335</v>
      </c>
      <c r="E84" s="73" t="s">
        <v>98</v>
      </c>
      <c r="F84" s="79">
        <v>12</v>
      </c>
      <c r="G84" s="79" t="s">
        <v>64</v>
      </c>
      <c r="H84" s="79">
        <v>2023</v>
      </c>
      <c r="I84" s="79">
        <v>2023</v>
      </c>
      <c r="J84" s="80" t="s">
        <v>336</v>
      </c>
      <c r="K84" s="79" t="s">
        <v>62</v>
      </c>
      <c r="L84" s="309" t="s">
        <v>337</v>
      </c>
      <c r="M84" s="79" t="s">
        <v>64</v>
      </c>
      <c r="N84" s="74" t="s">
        <v>65</v>
      </c>
      <c r="O84" s="79" t="s">
        <v>66</v>
      </c>
      <c r="P84" s="79">
        <v>71300000</v>
      </c>
      <c r="Q84" s="81">
        <v>1</v>
      </c>
      <c r="R84" s="79" t="s">
        <v>64</v>
      </c>
      <c r="S84" s="79" t="s">
        <v>64</v>
      </c>
      <c r="T84" s="82">
        <v>66000</v>
      </c>
      <c r="U84" s="82">
        <v>66000</v>
      </c>
      <c r="V84" s="82">
        <v>0</v>
      </c>
      <c r="W84" s="82">
        <v>132000</v>
      </c>
      <c r="X84" s="83"/>
      <c r="Y84" s="83"/>
      <c r="Z84" s="83"/>
      <c r="AA84" s="78"/>
      <c r="AB84" s="108"/>
      <c r="AC84" s="108"/>
      <c r="AD84" s="108"/>
      <c r="AE84" s="108"/>
      <c r="AF84" s="108" t="s">
        <v>73</v>
      </c>
      <c r="AG84" s="108"/>
      <c r="AH84" s="108"/>
      <c r="AI84" s="108"/>
      <c r="AJ84" s="79"/>
      <c r="AK84" s="84"/>
      <c r="AL84" s="41" t="s">
        <v>74</v>
      </c>
      <c r="AM84" s="18"/>
      <c r="AN84" s="18"/>
      <c r="AO84" s="19"/>
      <c r="AP84" s="19"/>
      <c r="AQ84" s="19"/>
      <c r="AR84" s="19"/>
      <c r="AS84" s="19"/>
      <c r="AT84" s="19"/>
      <c r="AU84" s="19"/>
      <c r="AV84" s="19"/>
    </row>
    <row r="85" spans="1:224" ht="101.25" customHeight="1">
      <c r="A85" s="308"/>
      <c r="B85" s="149" t="s">
        <v>58</v>
      </c>
      <c r="C85" s="79" t="s">
        <v>68</v>
      </c>
      <c r="D85" s="91" t="s">
        <v>338</v>
      </c>
      <c r="E85" s="73" t="s">
        <v>83</v>
      </c>
      <c r="F85" s="79">
        <v>12</v>
      </c>
      <c r="G85" s="79" t="s">
        <v>64</v>
      </c>
      <c r="H85" s="79">
        <v>2023</v>
      </c>
      <c r="I85" s="79">
        <v>2023</v>
      </c>
      <c r="J85" s="80" t="s">
        <v>339</v>
      </c>
      <c r="K85" s="79" t="s">
        <v>62</v>
      </c>
      <c r="L85" s="309" t="s">
        <v>340</v>
      </c>
      <c r="M85" s="79" t="s">
        <v>64</v>
      </c>
      <c r="N85" s="74" t="s">
        <v>65</v>
      </c>
      <c r="O85" s="79" t="s">
        <v>66</v>
      </c>
      <c r="P85" s="79">
        <v>71300000</v>
      </c>
      <c r="Q85" s="81">
        <v>1</v>
      </c>
      <c r="R85" s="79" t="s">
        <v>64</v>
      </c>
      <c r="S85" s="79" t="s">
        <v>64</v>
      </c>
      <c r="T85" s="82">
        <v>66000</v>
      </c>
      <c r="U85" s="82">
        <v>66000</v>
      </c>
      <c r="V85" s="82">
        <v>0</v>
      </c>
      <c r="W85" s="82">
        <v>132000</v>
      </c>
      <c r="X85" s="83"/>
      <c r="Y85" s="92"/>
      <c r="Z85" s="92">
        <v>225258</v>
      </c>
      <c r="AA85" s="78" t="s">
        <v>167</v>
      </c>
      <c r="AB85" s="108"/>
      <c r="AC85" s="108"/>
      <c r="AD85" s="108"/>
      <c r="AE85" s="108"/>
      <c r="AF85" s="108"/>
      <c r="AG85" s="108"/>
      <c r="AH85" s="108"/>
      <c r="AI85" s="108" t="s">
        <v>73</v>
      </c>
      <c r="AJ85" s="79"/>
      <c r="AK85" s="84"/>
      <c r="AL85" s="41" t="s">
        <v>74</v>
      </c>
      <c r="AM85" s="18"/>
      <c r="AN85" s="18"/>
      <c r="AO85" s="19"/>
      <c r="AP85" s="19"/>
      <c r="AQ85" s="19"/>
      <c r="AR85" s="19"/>
      <c r="AS85" s="19"/>
      <c r="AT85" s="19"/>
      <c r="AU85" s="19"/>
      <c r="AV85" s="19"/>
    </row>
    <row r="86" spans="1:224" ht="123.75" customHeight="1">
      <c r="A86" s="308"/>
      <c r="B86" s="149" t="s">
        <v>58</v>
      </c>
      <c r="C86" s="79" t="s">
        <v>68</v>
      </c>
      <c r="D86" s="310" t="s">
        <v>341</v>
      </c>
      <c r="E86" s="187" t="s">
        <v>1123</v>
      </c>
      <c r="F86" s="79">
        <v>12</v>
      </c>
      <c r="G86" s="79" t="s">
        <v>64</v>
      </c>
      <c r="H86" s="79">
        <v>2023</v>
      </c>
      <c r="I86" s="79">
        <v>2023</v>
      </c>
      <c r="J86" s="80" t="s">
        <v>342</v>
      </c>
      <c r="K86" s="79" t="s">
        <v>62</v>
      </c>
      <c r="L86" s="309" t="s">
        <v>343</v>
      </c>
      <c r="M86" s="79" t="s">
        <v>64</v>
      </c>
      <c r="N86" s="74" t="s">
        <v>65</v>
      </c>
      <c r="O86" s="79" t="s">
        <v>66</v>
      </c>
      <c r="P86" s="79">
        <v>71300000</v>
      </c>
      <c r="Q86" s="81">
        <v>1</v>
      </c>
      <c r="R86" s="79" t="s">
        <v>64</v>
      </c>
      <c r="S86" s="79" t="s">
        <v>64</v>
      </c>
      <c r="T86" s="82">
        <v>66500</v>
      </c>
      <c r="U86" s="82">
        <v>66500</v>
      </c>
      <c r="V86" s="82">
        <v>0</v>
      </c>
      <c r="W86" s="82">
        <v>133000</v>
      </c>
      <c r="X86" s="83"/>
      <c r="Y86" s="92"/>
      <c r="Z86" s="92">
        <v>225258</v>
      </c>
      <c r="AA86" s="78" t="s">
        <v>167</v>
      </c>
      <c r="AB86" s="108"/>
      <c r="AC86" s="108" t="s">
        <v>73</v>
      </c>
      <c r="AD86" s="108"/>
      <c r="AE86" s="108"/>
      <c r="AF86" s="108"/>
      <c r="AG86" s="108"/>
      <c r="AH86" s="108"/>
      <c r="AI86" s="108"/>
      <c r="AJ86" s="79"/>
      <c r="AK86" s="84"/>
      <c r="AL86" s="41" t="s">
        <v>74</v>
      </c>
      <c r="AM86" s="18"/>
      <c r="AN86" s="18"/>
      <c r="AO86" s="19"/>
      <c r="AP86" s="19"/>
      <c r="AQ86" s="19"/>
      <c r="AR86" s="19"/>
      <c r="AS86" s="19"/>
      <c r="AT86" s="19"/>
      <c r="AU86" s="19"/>
      <c r="AV86" s="19"/>
      <c r="CL86" s="54"/>
    </row>
    <row r="87" spans="1:224" ht="101.25" customHeight="1">
      <c r="A87" s="308"/>
      <c r="B87" s="149" t="s">
        <v>58</v>
      </c>
      <c r="C87" s="79" t="s">
        <v>68</v>
      </c>
      <c r="D87" s="310" t="s">
        <v>344</v>
      </c>
      <c r="E87" s="73" t="s">
        <v>1121</v>
      </c>
      <c r="F87" s="79">
        <v>12</v>
      </c>
      <c r="G87" s="79" t="s">
        <v>64</v>
      </c>
      <c r="H87" s="79">
        <v>2023</v>
      </c>
      <c r="I87" s="79">
        <v>2023</v>
      </c>
      <c r="J87" s="80" t="s">
        <v>345</v>
      </c>
      <c r="K87" s="79" t="s">
        <v>62</v>
      </c>
      <c r="L87" s="309" t="s">
        <v>346</v>
      </c>
      <c r="M87" s="79" t="s">
        <v>64</v>
      </c>
      <c r="N87" s="74" t="s">
        <v>65</v>
      </c>
      <c r="O87" s="79" t="s">
        <v>66</v>
      </c>
      <c r="P87" s="79">
        <v>71300000</v>
      </c>
      <c r="Q87" s="81">
        <v>1</v>
      </c>
      <c r="R87" s="79" t="s">
        <v>64</v>
      </c>
      <c r="S87" s="79" t="s">
        <v>64</v>
      </c>
      <c r="T87" s="82">
        <v>66500</v>
      </c>
      <c r="U87" s="82">
        <v>66500</v>
      </c>
      <c r="V87" s="82">
        <v>0</v>
      </c>
      <c r="W87" s="82">
        <v>133000</v>
      </c>
      <c r="X87" s="83"/>
      <c r="Y87" s="92"/>
      <c r="Z87" s="92">
        <v>225258</v>
      </c>
      <c r="AA87" s="78" t="s">
        <v>167</v>
      </c>
      <c r="AB87" s="108"/>
      <c r="AC87" s="108" t="s">
        <v>73</v>
      </c>
      <c r="AD87" s="108"/>
      <c r="AE87" s="108"/>
      <c r="AF87" s="108"/>
      <c r="AG87" s="108"/>
      <c r="AH87" s="108"/>
      <c r="AI87" s="108"/>
      <c r="AJ87" s="79"/>
      <c r="AK87" s="84"/>
      <c r="AL87" s="41" t="s">
        <v>74</v>
      </c>
      <c r="AM87" s="18"/>
      <c r="AN87" s="18"/>
      <c r="AO87" s="19"/>
      <c r="AP87" s="19"/>
      <c r="AQ87" s="19"/>
      <c r="AR87" s="19"/>
      <c r="AS87" s="19"/>
      <c r="AT87" s="19"/>
      <c r="AU87" s="19"/>
      <c r="AV87" s="19"/>
      <c r="CG87" s="54"/>
      <c r="CH87" s="54"/>
      <c r="CI87" s="54"/>
      <c r="CJ87" s="54"/>
      <c r="CK87" s="54"/>
      <c r="CL87" s="54"/>
      <c r="CM87" s="54"/>
      <c r="CN87" s="54"/>
      <c r="CO87" s="54"/>
      <c r="CP87" s="54"/>
      <c r="CQ87" s="54"/>
      <c r="CR87" s="54"/>
      <c r="CS87" s="54"/>
      <c r="CT87" s="54"/>
      <c r="CU87" s="54"/>
      <c r="CV87" s="54"/>
      <c r="CW87" s="54"/>
      <c r="CX87" s="54"/>
      <c r="CY87" s="54"/>
      <c r="CZ87" s="54"/>
      <c r="DA87" s="54"/>
      <c r="DB87" s="54"/>
      <c r="DC87" s="54"/>
      <c r="DD87" s="54"/>
      <c r="DE87" s="54"/>
      <c r="DF87" s="54"/>
      <c r="DG87" s="54"/>
      <c r="DH87" s="54"/>
      <c r="DI87" s="54"/>
      <c r="DJ87" s="54"/>
      <c r="DK87" s="54"/>
      <c r="DL87" s="54"/>
      <c r="DM87" s="54"/>
      <c r="DN87" s="54"/>
      <c r="DO87" s="54"/>
      <c r="DP87" s="54"/>
      <c r="DQ87" s="54"/>
      <c r="DR87" s="54"/>
      <c r="DS87" s="54"/>
      <c r="DT87" s="54"/>
      <c r="DU87" s="54"/>
      <c r="DV87" s="54"/>
      <c r="DW87" s="54"/>
      <c r="DX87" s="54"/>
      <c r="DY87" s="54"/>
      <c r="DZ87" s="54"/>
      <c r="EA87" s="54"/>
      <c r="EB87" s="54"/>
      <c r="EC87" s="54"/>
      <c r="ED87" s="54"/>
      <c r="EE87" s="54"/>
      <c r="EF87" s="54"/>
      <c r="EG87" s="54"/>
      <c r="EH87" s="54"/>
      <c r="EI87" s="54"/>
      <c r="EJ87" s="54"/>
      <c r="EK87" s="54"/>
      <c r="EL87" s="54"/>
      <c r="EM87" s="54"/>
      <c r="EN87" s="54"/>
      <c r="EO87" s="54"/>
      <c r="EP87" s="54"/>
      <c r="EQ87" s="54"/>
      <c r="ER87" s="54"/>
      <c r="ES87" s="54"/>
      <c r="ET87" s="54"/>
      <c r="EU87" s="54"/>
      <c r="EV87" s="54"/>
      <c r="EW87" s="54"/>
      <c r="EX87" s="54"/>
      <c r="EY87" s="54"/>
      <c r="EZ87" s="54"/>
      <c r="FA87" s="54"/>
      <c r="FB87" s="54"/>
      <c r="FC87" s="54"/>
      <c r="FD87" s="54"/>
      <c r="FE87" s="54"/>
      <c r="FF87" s="54"/>
      <c r="FG87" s="54"/>
      <c r="FH87" s="54"/>
      <c r="FI87" s="54"/>
      <c r="FJ87" s="54"/>
      <c r="FK87" s="54"/>
      <c r="FL87" s="54"/>
      <c r="FM87" s="54"/>
      <c r="FN87" s="54"/>
      <c r="FO87" s="54"/>
      <c r="FP87" s="54"/>
      <c r="FQ87" s="54"/>
      <c r="FR87" s="54"/>
      <c r="FS87" s="54"/>
      <c r="FT87" s="54"/>
      <c r="FU87" s="54"/>
      <c r="FV87" s="54"/>
      <c r="FW87" s="54"/>
      <c r="FX87" s="54"/>
      <c r="FY87" s="54"/>
      <c r="FZ87" s="54"/>
      <c r="GA87" s="54"/>
      <c r="GB87" s="54"/>
      <c r="GC87" s="54"/>
      <c r="GD87" s="54"/>
      <c r="GE87" s="54"/>
      <c r="GF87" s="54"/>
      <c r="GG87" s="54"/>
      <c r="GH87" s="54"/>
      <c r="GI87" s="54"/>
      <c r="GJ87" s="54"/>
      <c r="GK87" s="54"/>
      <c r="GL87" s="54"/>
      <c r="GM87" s="54"/>
      <c r="GN87" s="54"/>
      <c r="GO87" s="54"/>
      <c r="GP87" s="54"/>
      <c r="GQ87" s="54"/>
      <c r="GR87" s="54"/>
      <c r="GS87" s="54"/>
      <c r="GT87" s="54"/>
      <c r="GU87" s="54"/>
      <c r="GV87" s="54"/>
      <c r="GW87" s="54"/>
      <c r="GX87" s="54"/>
      <c r="GY87" s="54"/>
      <c r="GZ87" s="54"/>
      <c r="HA87" s="54"/>
      <c r="HB87" s="54"/>
      <c r="HC87" s="54"/>
      <c r="HD87" s="54"/>
      <c r="HE87" s="54"/>
      <c r="HF87" s="54"/>
      <c r="HG87" s="54"/>
      <c r="HH87" s="54"/>
      <c r="HI87" s="54"/>
      <c r="HJ87" s="54"/>
      <c r="HK87" s="54"/>
      <c r="HL87" s="54"/>
      <c r="HM87" s="54"/>
      <c r="HN87" s="54"/>
      <c r="HO87" s="54"/>
      <c r="HP87" s="54"/>
    </row>
    <row r="88" spans="1:224" ht="101.25" customHeight="1">
      <c r="A88" s="308"/>
      <c r="B88" s="149" t="s">
        <v>58</v>
      </c>
      <c r="C88" s="79" t="s">
        <v>68</v>
      </c>
      <c r="D88" s="310" t="s">
        <v>347</v>
      </c>
      <c r="E88" s="73" t="s">
        <v>83</v>
      </c>
      <c r="F88" s="79">
        <v>12</v>
      </c>
      <c r="G88" s="79" t="s">
        <v>64</v>
      </c>
      <c r="H88" s="79">
        <v>2023</v>
      </c>
      <c r="I88" s="79">
        <v>2023</v>
      </c>
      <c r="J88" s="80" t="s">
        <v>348</v>
      </c>
      <c r="K88" s="79" t="s">
        <v>62</v>
      </c>
      <c r="L88" s="309" t="s">
        <v>349</v>
      </c>
      <c r="M88" s="79" t="s">
        <v>64</v>
      </c>
      <c r="N88" s="74" t="s">
        <v>65</v>
      </c>
      <c r="O88" s="79" t="s">
        <v>66</v>
      </c>
      <c r="P88" s="79">
        <v>71300000</v>
      </c>
      <c r="Q88" s="81">
        <v>1</v>
      </c>
      <c r="R88" s="79" t="s">
        <v>64</v>
      </c>
      <c r="S88" s="79" t="s">
        <v>64</v>
      </c>
      <c r="T88" s="82">
        <v>66500</v>
      </c>
      <c r="U88" s="82">
        <v>66500</v>
      </c>
      <c r="V88" s="82">
        <v>0</v>
      </c>
      <c r="W88" s="82">
        <v>133000</v>
      </c>
      <c r="X88" s="83"/>
      <c r="Y88" s="83"/>
      <c r="Z88" s="83"/>
      <c r="AA88" s="78"/>
      <c r="AB88" s="108"/>
      <c r="AC88" s="108"/>
      <c r="AD88" s="108"/>
      <c r="AE88" s="108"/>
      <c r="AF88" s="108"/>
      <c r="AG88" s="108"/>
      <c r="AH88" s="108"/>
      <c r="AI88" s="108" t="s">
        <v>73</v>
      </c>
      <c r="AJ88" s="79"/>
      <c r="AK88" s="84"/>
      <c r="AL88" s="41" t="s">
        <v>74</v>
      </c>
      <c r="AM88" s="18"/>
      <c r="AN88" s="18"/>
      <c r="AO88" s="19"/>
      <c r="AP88" s="19"/>
      <c r="AQ88" s="19"/>
      <c r="AR88" s="19"/>
      <c r="AS88" s="19"/>
      <c r="AT88" s="19"/>
      <c r="AU88" s="19"/>
      <c r="AV88" s="19"/>
      <c r="CG88" s="54"/>
      <c r="CH88" s="54"/>
      <c r="CI88" s="54"/>
      <c r="CJ88" s="54"/>
      <c r="CK88" s="54"/>
      <c r="CL88" s="54"/>
      <c r="CM88" s="54"/>
      <c r="CN88" s="54"/>
      <c r="CO88" s="54"/>
      <c r="CP88" s="54"/>
      <c r="CQ88" s="54"/>
      <c r="CR88" s="54"/>
      <c r="CS88" s="54"/>
      <c r="CT88" s="54"/>
      <c r="CU88" s="54"/>
      <c r="CV88" s="54"/>
      <c r="CW88" s="54"/>
      <c r="CX88" s="54"/>
      <c r="CY88" s="54"/>
      <c r="CZ88" s="54"/>
      <c r="DA88" s="54"/>
      <c r="DB88" s="54"/>
      <c r="DC88" s="54"/>
      <c r="DD88" s="54"/>
      <c r="DE88" s="54"/>
      <c r="DF88" s="54"/>
      <c r="DG88" s="54"/>
      <c r="DH88" s="54"/>
      <c r="DI88" s="54"/>
      <c r="DJ88" s="54"/>
      <c r="DK88" s="54"/>
      <c r="DL88" s="54"/>
      <c r="DM88" s="54"/>
      <c r="DN88" s="54"/>
      <c r="DO88" s="54"/>
      <c r="DP88" s="54"/>
      <c r="DQ88" s="54"/>
      <c r="DR88" s="54"/>
      <c r="DS88" s="54"/>
      <c r="DT88" s="54"/>
      <c r="DU88" s="54"/>
      <c r="DV88" s="54"/>
      <c r="DW88" s="54"/>
      <c r="DX88" s="54"/>
      <c r="DY88" s="54"/>
      <c r="DZ88" s="54"/>
      <c r="EA88" s="54"/>
      <c r="EB88" s="54"/>
      <c r="EC88" s="54"/>
      <c r="ED88" s="54"/>
      <c r="EE88" s="54"/>
      <c r="EF88" s="54"/>
      <c r="EG88" s="54"/>
      <c r="EH88" s="54"/>
      <c r="EI88" s="54"/>
      <c r="EJ88" s="54"/>
      <c r="EK88" s="54"/>
      <c r="EL88" s="54"/>
      <c r="EM88" s="54"/>
      <c r="EN88" s="54"/>
      <c r="EO88" s="54"/>
      <c r="EP88" s="54"/>
      <c r="EQ88" s="54"/>
      <c r="ER88" s="54"/>
      <c r="ES88" s="54"/>
      <c r="ET88" s="54"/>
      <c r="EU88" s="54"/>
      <c r="EV88" s="54"/>
      <c r="EW88" s="54"/>
      <c r="EX88" s="54"/>
      <c r="EY88" s="54"/>
      <c r="EZ88" s="54"/>
      <c r="FA88" s="54"/>
      <c r="FB88" s="54"/>
      <c r="FC88" s="54"/>
      <c r="FD88" s="54"/>
      <c r="FE88" s="54"/>
      <c r="FF88" s="54"/>
      <c r="FG88" s="54"/>
      <c r="FH88" s="54"/>
      <c r="FI88" s="54"/>
      <c r="FJ88" s="54"/>
      <c r="FK88" s="54"/>
      <c r="FL88" s="54"/>
      <c r="FM88" s="54"/>
      <c r="FN88" s="54"/>
      <c r="FO88" s="54"/>
      <c r="FP88" s="54"/>
      <c r="FQ88" s="54"/>
      <c r="FR88" s="54"/>
      <c r="FS88" s="54"/>
      <c r="FT88" s="54"/>
      <c r="FU88" s="54"/>
      <c r="FV88" s="54"/>
      <c r="FW88" s="54"/>
      <c r="FX88" s="54"/>
      <c r="FY88" s="54"/>
      <c r="FZ88" s="54"/>
      <c r="GA88" s="54"/>
      <c r="GB88" s="54"/>
      <c r="GC88" s="54"/>
      <c r="GD88" s="54"/>
      <c r="GE88" s="54"/>
      <c r="GF88" s="54"/>
      <c r="GG88" s="54"/>
      <c r="GH88" s="54"/>
      <c r="GI88" s="54"/>
      <c r="GJ88" s="54"/>
      <c r="GK88" s="54"/>
      <c r="GL88" s="54"/>
      <c r="GM88" s="54"/>
      <c r="GN88" s="54"/>
      <c r="GO88" s="54"/>
      <c r="GP88" s="54"/>
      <c r="GQ88" s="54"/>
      <c r="GR88" s="54"/>
      <c r="GS88" s="54"/>
      <c r="GT88" s="54"/>
      <c r="GU88" s="54"/>
      <c r="GV88" s="54"/>
      <c r="GW88" s="54"/>
      <c r="GX88" s="54"/>
      <c r="GY88" s="54"/>
      <c r="GZ88" s="54"/>
      <c r="HA88" s="54"/>
      <c r="HB88" s="54"/>
      <c r="HC88" s="54"/>
      <c r="HD88" s="54"/>
      <c r="HE88" s="54"/>
      <c r="HF88" s="54"/>
      <c r="HG88" s="54"/>
      <c r="HH88" s="54"/>
      <c r="HI88" s="54"/>
      <c r="HJ88" s="54"/>
      <c r="HK88" s="54"/>
      <c r="HL88" s="54"/>
      <c r="HM88" s="54"/>
      <c r="HN88" s="54"/>
      <c r="HO88" s="54"/>
      <c r="HP88" s="54"/>
    </row>
    <row r="89" spans="1:224" s="19" customFormat="1" ht="116.25" customHeight="1">
      <c r="A89" s="308"/>
      <c r="B89" s="149" t="s">
        <v>58</v>
      </c>
      <c r="C89" s="79" t="s">
        <v>68</v>
      </c>
      <c r="D89" s="310" t="s">
        <v>350</v>
      </c>
      <c r="E89" s="187" t="s">
        <v>1125</v>
      </c>
      <c r="F89" s="79">
        <v>12</v>
      </c>
      <c r="G89" s="79" t="s">
        <v>64</v>
      </c>
      <c r="H89" s="79">
        <v>2023</v>
      </c>
      <c r="I89" s="79">
        <v>2023</v>
      </c>
      <c r="J89" s="80" t="s">
        <v>352</v>
      </c>
      <c r="K89" s="79" t="s">
        <v>62</v>
      </c>
      <c r="L89" s="309" t="s">
        <v>353</v>
      </c>
      <c r="M89" s="79" t="s">
        <v>64</v>
      </c>
      <c r="N89" s="74" t="s">
        <v>65</v>
      </c>
      <c r="O89" s="79" t="s">
        <v>66</v>
      </c>
      <c r="P89" s="79">
        <v>71300000</v>
      </c>
      <c r="Q89" s="81">
        <v>1</v>
      </c>
      <c r="R89" s="79" t="s">
        <v>64</v>
      </c>
      <c r="S89" s="79" t="s">
        <v>64</v>
      </c>
      <c r="T89" s="82">
        <v>68000</v>
      </c>
      <c r="U89" s="82">
        <v>68000</v>
      </c>
      <c r="V89" s="82">
        <v>0</v>
      </c>
      <c r="W89" s="82">
        <v>136000</v>
      </c>
      <c r="X89" s="83"/>
      <c r="Y89" s="83"/>
      <c r="Z89" s="83"/>
      <c r="AA89" s="78"/>
      <c r="AB89" s="108" t="s">
        <v>73</v>
      </c>
      <c r="AC89" s="108"/>
      <c r="AD89" s="108"/>
      <c r="AE89" s="108"/>
      <c r="AF89" s="108"/>
      <c r="AG89" s="108"/>
      <c r="AH89" s="108"/>
      <c r="AI89" s="108"/>
      <c r="AJ89" s="79"/>
      <c r="AK89" s="84"/>
      <c r="AL89" s="41" t="s">
        <v>74</v>
      </c>
      <c r="AM89" s="18"/>
      <c r="AN89" s="18"/>
      <c r="CG89" s="53"/>
      <c r="CH89" s="53"/>
      <c r="CI89" s="53"/>
      <c r="CJ89" s="53"/>
      <c r="CK89" s="53"/>
      <c r="CL89" s="53"/>
      <c r="CM89" s="53"/>
      <c r="CN89" s="53"/>
      <c r="CO89" s="53"/>
      <c r="CP89" s="53"/>
      <c r="CQ89" s="53"/>
      <c r="CR89" s="53"/>
      <c r="CS89" s="53"/>
      <c r="CT89" s="53"/>
      <c r="CU89" s="53"/>
      <c r="CV89" s="53"/>
      <c r="CW89" s="53"/>
      <c r="CX89" s="53"/>
      <c r="CY89" s="53"/>
      <c r="CZ89" s="53"/>
      <c r="DA89" s="53"/>
      <c r="DB89" s="53"/>
      <c r="DC89" s="53"/>
      <c r="DD89" s="53"/>
      <c r="DE89" s="53"/>
      <c r="DF89" s="53"/>
      <c r="DG89" s="53"/>
      <c r="DH89" s="53"/>
      <c r="DI89" s="53"/>
      <c r="DJ89" s="53"/>
      <c r="DK89" s="53"/>
      <c r="DL89" s="53"/>
      <c r="DM89" s="53"/>
      <c r="DN89" s="53"/>
      <c r="DO89" s="53"/>
      <c r="DP89" s="53"/>
      <c r="DQ89" s="53"/>
      <c r="DR89" s="53"/>
      <c r="DS89" s="53"/>
      <c r="DT89" s="53"/>
      <c r="DU89" s="53"/>
      <c r="DV89" s="53"/>
      <c r="DW89" s="53"/>
      <c r="DX89" s="53"/>
      <c r="DY89" s="53"/>
      <c r="DZ89" s="53"/>
      <c r="EA89" s="53"/>
      <c r="EB89" s="53"/>
      <c r="EC89" s="53"/>
      <c r="ED89" s="53"/>
      <c r="EE89" s="53"/>
      <c r="EF89" s="53"/>
      <c r="EG89" s="53"/>
      <c r="EH89" s="53"/>
      <c r="EI89" s="53"/>
      <c r="EJ89" s="53"/>
      <c r="EK89" s="53"/>
      <c r="EL89" s="53"/>
      <c r="EM89" s="53"/>
      <c r="EN89" s="53"/>
      <c r="EO89" s="53"/>
      <c r="EP89" s="53"/>
      <c r="EQ89" s="53"/>
      <c r="ER89" s="53"/>
      <c r="ES89" s="53"/>
      <c r="ET89" s="53"/>
      <c r="EU89" s="53"/>
      <c r="EV89" s="53"/>
      <c r="EW89" s="53"/>
      <c r="EX89" s="53"/>
      <c r="EY89" s="53"/>
      <c r="EZ89" s="53"/>
      <c r="FA89" s="53"/>
      <c r="FB89" s="53"/>
      <c r="FC89" s="53"/>
      <c r="FD89" s="53"/>
      <c r="FE89" s="53"/>
      <c r="FF89" s="53"/>
      <c r="FG89" s="53"/>
      <c r="FH89" s="53"/>
      <c r="FI89" s="53"/>
      <c r="FJ89" s="53"/>
      <c r="FK89" s="53"/>
      <c r="FL89" s="53"/>
      <c r="FM89" s="53"/>
      <c r="FN89" s="53"/>
      <c r="FO89" s="53"/>
      <c r="FP89" s="53"/>
      <c r="FQ89" s="53"/>
      <c r="FR89" s="53"/>
      <c r="FS89" s="53"/>
      <c r="FT89" s="53"/>
      <c r="FU89" s="53"/>
      <c r="FV89" s="53"/>
      <c r="FW89" s="53"/>
      <c r="FX89" s="53"/>
      <c r="FY89" s="53"/>
      <c r="FZ89" s="53"/>
      <c r="GA89" s="53"/>
      <c r="GB89" s="53"/>
      <c r="GC89" s="53"/>
      <c r="GD89" s="53"/>
      <c r="GE89" s="53"/>
      <c r="GF89" s="53"/>
      <c r="GG89" s="53"/>
      <c r="GH89" s="53"/>
      <c r="GI89" s="53"/>
      <c r="GJ89" s="53"/>
      <c r="GK89" s="53"/>
      <c r="GL89" s="53"/>
      <c r="GM89" s="53"/>
      <c r="GN89" s="53"/>
      <c r="GO89" s="53"/>
      <c r="GP89" s="53"/>
      <c r="GQ89" s="53"/>
      <c r="GR89" s="53"/>
      <c r="GS89" s="53"/>
      <c r="GT89" s="53"/>
      <c r="GU89" s="53"/>
      <c r="GV89" s="53"/>
      <c r="GW89" s="53"/>
      <c r="GX89" s="53"/>
      <c r="GY89" s="53"/>
      <c r="GZ89" s="53"/>
      <c r="HA89" s="53"/>
      <c r="HB89" s="53"/>
      <c r="HC89" s="53"/>
      <c r="HD89" s="53"/>
      <c r="HE89" s="53"/>
      <c r="HF89" s="53"/>
      <c r="HG89" s="53"/>
      <c r="HH89" s="53"/>
      <c r="HI89" s="53"/>
      <c r="HJ89" s="53"/>
      <c r="HK89" s="53"/>
      <c r="HL89" s="53"/>
      <c r="HM89" s="53"/>
      <c r="HN89" s="53"/>
      <c r="HO89" s="53"/>
      <c r="HP89" s="53"/>
    </row>
    <row r="90" spans="1:224" s="19" customFormat="1" ht="101.25" customHeight="1">
      <c r="A90" s="158"/>
      <c r="B90" s="149" t="s">
        <v>58</v>
      </c>
      <c r="C90" s="139" t="s">
        <v>59</v>
      </c>
      <c r="D90" s="117" t="s">
        <v>1009</v>
      </c>
      <c r="E90" s="73" t="s">
        <v>355</v>
      </c>
      <c r="F90" s="110">
        <v>24</v>
      </c>
      <c r="G90" s="79" t="s">
        <v>62</v>
      </c>
      <c r="H90" s="79">
        <v>2022</v>
      </c>
      <c r="I90" s="79">
        <v>2022</v>
      </c>
      <c r="J90" s="110"/>
      <c r="K90" s="110" t="s">
        <v>64</v>
      </c>
      <c r="L90" s="111"/>
      <c r="M90" s="79" t="s">
        <v>64</v>
      </c>
      <c r="N90" s="74" t="s">
        <v>65</v>
      </c>
      <c r="O90" s="112" t="s">
        <v>66</v>
      </c>
      <c r="P90" s="122" t="s">
        <v>356</v>
      </c>
      <c r="Q90" s="112">
        <v>1</v>
      </c>
      <c r="R90" s="79" t="s">
        <v>64</v>
      </c>
      <c r="S90" s="79" t="s">
        <v>64</v>
      </c>
      <c r="T90" s="113">
        <v>40000</v>
      </c>
      <c r="U90" s="114">
        <v>40000</v>
      </c>
      <c r="V90" s="114">
        <v>40000</v>
      </c>
      <c r="W90" s="114">
        <v>120000</v>
      </c>
      <c r="X90" s="123" t="s">
        <v>64</v>
      </c>
      <c r="Y90" s="124" t="s">
        <v>64</v>
      </c>
      <c r="Z90" s="125"/>
      <c r="AA90" s="78"/>
      <c r="AB90" s="108"/>
      <c r="AC90" s="108"/>
      <c r="AD90" s="108"/>
      <c r="AE90" s="108"/>
      <c r="AF90" s="108"/>
      <c r="AG90" s="108"/>
      <c r="AH90" s="108"/>
      <c r="AI90" s="108"/>
      <c r="AJ90" s="112"/>
      <c r="AK90" s="117" t="s">
        <v>1010</v>
      </c>
      <c r="AL90" s="85" t="s">
        <v>67</v>
      </c>
      <c r="AM90" s="18"/>
      <c r="AN90" s="18"/>
      <c r="CG90" s="53"/>
      <c r="CH90" s="53"/>
      <c r="CI90" s="53"/>
      <c r="CJ90" s="53"/>
      <c r="CK90" s="53"/>
      <c r="CL90" s="53"/>
      <c r="CM90" s="53"/>
      <c r="CN90" s="53"/>
      <c r="CO90" s="53"/>
      <c r="CP90" s="53"/>
      <c r="CQ90" s="53"/>
      <c r="CR90" s="53"/>
      <c r="CS90" s="53"/>
      <c r="CT90" s="53"/>
      <c r="CU90" s="53"/>
      <c r="CV90" s="53"/>
      <c r="CW90" s="53"/>
      <c r="CX90" s="53"/>
      <c r="CY90" s="53"/>
      <c r="CZ90" s="53"/>
      <c r="DA90" s="53"/>
      <c r="DB90" s="53"/>
      <c r="DC90" s="53"/>
      <c r="DD90" s="53"/>
      <c r="DE90" s="53"/>
      <c r="DF90" s="53"/>
      <c r="DG90" s="53"/>
      <c r="DH90" s="53"/>
      <c r="DI90" s="53"/>
      <c r="DJ90" s="53"/>
      <c r="DK90" s="53"/>
      <c r="DL90" s="53"/>
      <c r="DM90" s="53"/>
      <c r="DN90" s="53"/>
      <c r="DO90" s="53"/>
      <c r="DP90" s="53"/>
      <c r="DQ90" s="53"/>
      <c r="DR90" s="53"/>
      <c r="DS90" s="53"/>
      <c r="DT90" s="53"/>
      <c r="DU90" s="53"/>
      <c r="DV90" s="53"/>
      <c r="DW90" s="53"/>
      <c r="DX90" s="53"/>
      <c r="DY90" s="53"/>
      <c r="DZ90" s="53"/>
      <c r="EA90" s="53"/>
      <c r="EB90" s="53"/>
      <c r="EC90" s="53"/>
      <c r="ED90" s="53"/>
      <c r="EE90" s="53"/>
      <c r="EF90" s="53"/>
      <c r="EG90" s="53"/>
      <c r="EH90" s="53"/>
      <c r="EI90" s="53"/>
      <c r="EJ90" s="53"/>
      <c r="EK90" s="53"/>
      <c r="EL90" s="53"/>
      <c r="EM90" s="53"/>
      <c r="EN90" s="53"/>
      <c r="EO90" s="53"/>
      <c r="EP90" s="53"/>
      <c r="EQ90" s="53"/>
      <c r="ER90" s="53"/>
      <c r="ES90" s="53"/>
      <c r="ET90" s="53"/>
      <c r="EU90" s="53"/>
      <c r="EV90" s="53"/>
      <c r="EW90" s="53"/>
      <c r="EX90" s="53"/>
      <c r="EY90" s="53"/>
      <c r="EZ90" s="53"/>
      <c r="FA90" s="53"/>
      <c r="FB90" s="53"/>
      <c r="FC90" s="53"/>
      <c r="FD90" s="53"/>
      <c r="FE90" s="53"/>
      <c r="FF90" s="53"/>
      <c r="FG90" s="53"/>
      <c r="FH90" s="53"/>
      <c r="FI90" s="53"/>
      <c r="FJ90" s="53"/>
      <c r="FK90" s="53"/>
      <c r="FL90" s="53"/>
      <c r="FM90" s="53"/>
      <c r="FN90" s="53"/>
      <c r="FO90" s="53"/>
      <c r="FP90" s="53"/>
      <c r="FQ90" s="53"/>
      <c r="FR90" s="53"/>
      <c r="FS90" s="53"/>
      <c r="FT90" s="53"/>
      <c r="FU90" s="53"/>
      <c r="FV90" s="53"/>
      <c r="FW90" s="53"/>
      <c r="FX90" s="53"/>
      <c r="FY90" s="53"/>
      <c r="FZ90" s="53"/>
      <c r="GA90" s="53"/>
      <c r="GB90" s="53"/>
      <c r="GC90" s="53"/>
      <c r="GD90" s="53"/>
      <c r="GE90" s="53"/>
      <c r="GF90" s="53"/>
      <c r="GG90" s="53"/>
      <c r="GH90" s="53"/>
      <c r="GI90" s="53"/>
      <c r="GJ90" s="53"/>
      <c r="GK90" s="53"/>
      <c r="GL90" s="53"/>
      <c r="GM90" s="53"/>
      <c r="GN90" s="53"/>
      <c r="GO90" s="53"/>
      <c r="GP90" s="53"/>
      <c r="GQ90" s="53"/>
      <c r="GR90" s="53"/>
      <c r="GS90" s="53"/>
      <c r="GT90" s="53"/>
      <c r="GU90" s="53"/>
      <c r="GV90" s="53"/>
      <c r="GW90" s="53"/>
      <c r="GX90" s="53"/>
      <c r="GY90" s="53"/>
      <c r="GZ90" s="53"/>
      <c r="HA90" s="53"/>
      <c r="HB90" s="53"/>
      <c r="HC90" s="53"/>
      <c r="HD90" s="53"/>
      <c r="HE90" s="53"/>
      <c r="HF90" s="53"/>
      <c r="HG90" s="53"/>
      <c r="HH90" s="53"/>
      <c r="HI90" s="53"/>
      <c r="HJ90" s="53"/>
      <c r="HK90" s="53"/>
      <c r="HL90" s="53"/>
      <c r="HM90" s="53"/>
      <c r="HN90" s="53"/>
      <c r="HO90" s="53"/>
      <c r="HP90" s="53"/>
    </row>
    <row r="91" spans="1:224" s="20" customFormat="1" ht="189.75" customHeight="1">
      <c r="A91" s="308"/>
      <c r="B91" s="149" t="s">
        <v>58</v>
      </c>
      <c r="C91" s="79" t="s">
        <v>68</v>
      </c>
      <c r="D91" s="91" t="s">
        <v>357</v>
      </c>
      <c r="E91" s="187" t="s">
        <v>1126</v>
      </c>
      <c r="F91" s="79">
        <v>12</v>
      </c>
      <c r="G91" s="79" t="s">
        <v>64</v>
      </c>
      <c r="H91" s="79">
        <v>2023</v>
      </c>
      <c r="I91" s="79">
        <v>2023</v>
      </c>
      <c r="J91" s="80" t="s">
        <v>358</v>
      </c>
      <c r="K91" s="79" t="s">
        <v>62</v>
      </c>
      <c r="L91" s="80" t="s">
        <v>359</v>
      </c>
      <c r="M91" s="79" t="s">
        <v>64</v>
      </c>
      <c r="N91" s="74" t="s">
        <v>65</v>
      </c>
      <c r="O91" s="79" t="s">
        <v>66</v>
      </c>
      <c r="P91" s="79">
        <v>71300000</v>
      </c>
      <c r="Q91" s="81">
        <v>1</v>
      </c>
      <c r="R91" s="79" t="s">
        <v>64</v>
      </c>
      <c r="S91" s="79" t="s">
        <v>64</v>
      </c>
      <c r="T91" s="82">
        <v>69500</v>
      </c>
      <c r="U91" s="82">
        <v>69500</v>
      </c>
      <c r="V91" s="82">
        <v>0</v>
      </c>
      <c r="W91" s="82">
        <v>139000</v>
      </c>
      <c r="X91" s="83"/>
      <c r="Y91" s="92"/>
      <c r="Z91" s="92">
        <v>225258</v>
      </c>
      <c r="AA91" s="78" t="s">
        <v>167</v>
      </c>
      <c r="AB91" s="108" t="s">
        <v>73</v>
      </c>
      <c r="AC91" s="108"/>
      <c r="AD91" s="108"/>
      <c r="AE91" s="108"/>
      <c r="AF91" s="108"/>
      <c r="AG91" s="108"/>
      <c r="AH91" s="108"/>
      <c r="AI91" s="108"/>
      <c r="AJ91" s="79"/>
      <c r="AK91" s="84"/>
      <c r="AL91" s="41" t="s">
        <v>74</v>
      </c>
      <c r="AM91" s="18"/>
      <c r="AN91" s="18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19"/>
      <c r="BO91" s="19"/>
      <c r="BP91" s="19"/>
      <c r="BQ91" s="19"/>
      <c r="BR91" s="19"/>
      <c r="BS91" s="19"/>
      <c r="BT91" s="19"/>
      <c r="BU91" s="19"/>
      <c r="BV91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53"/>
      <c r="CH91" s="53"/>
      <c r="CI91" s="53"/>
      <c r="CJ91" s="53"/>
      <c r="CK91" s="53"/>
      <c r="CL91" s="53"/>
      <c r="CM91" s="64"/>
      <c r="CN91" s="64"/>
      <c r="CO91" s="64"/>
      <c r="CP91" s="64"/>
      <c r="CQ91" s="64"/>
      <c r="CR91" s="64"/>
      <c r="CS91" s="64"/>
      <c r="CT91" s="64"/>
      <c r="CU91" s="64"/>
      <c r="CV91" s="64"/>
      <c r="CW91" s="64"/>
      <c r="CX91" s="64"/>
      <c r="CY91" s="64"/>
      <c r="CZ91" s="64"/>
      <c r="DA91" s="64"/>
      <c r="DB91" s="64"/>
      <c r="DC91" s="64"/>
      <c r="DD91" s="64"/>
      <c r="DE91" s="64"/>
      <c r="DF91" s="64"/>
      <c r="DG91" s="64"/>
      <c r="DH91" s="64"/>
      <c r="DI91" s="64"/>
      <c r="DJ91" s="64"/>
      <c r="DK91" s="64"/>
      <c r="DL91" s="64"/>
      <c r="DM91" s="64"/>
      <c r="DN91" s="64"/>
      <c r="DO91" s="64"/>
      <c r="DP91" s="64"/>
      <c r="DQ91" s="64"/>
      <c r="DR91" s="64"/>
      <c r="DS91" s="64"/>
      <c r="DT91" s="64"/>
      <c r="DU91" s="64"/>
      <c r="DV91" s="64"/>
      <c r="DW91" s="64"/>
      <c r="DX91" s="64"/>
      <c r="DY91" s="64"/>
      <c r="DZ91" s="64"/>
      <c r="EA91" s="64"/>
      <c r="EB91" s="64"/>
      <c r="EC91" s="64"/>
      <c r="ED91" s="64"/>
      <c r="EE91" s="64"/>
      <c r="EF91" s="64"/>
      <c r="EG91" s="64"/>
      <c r="EH91" s="64"/>
      <c r="EI91" s="64"/>
      <c r="EJ91" s="64"/>
      <c r="EK91" s="64"/>
      <c r="EL91" s="64"/>
      <c r="EM91" s="64"/>
      <c r="EN91" s="64"/>
      <c r="EO91" s="64"/>
      <c r="EP91" s="64"/>
      <c r="EQ91" s="64"/>
      <c r="ER91" s="64"/>
      <c r="ES91" s="64"/>
      <c r="ET91" s="64"/>
      <c r="EU91" s="64"/>
      <c r="EV91" s="64"/>
      <c r="EW91" s="64"/>
      <c r="EX91" s="64"/>
      <c r="EY91" s="64"/>
      <c r="EZ91" s="64"/>
      <c r="FA91" s="64"/>
      <c r="FB91" s="64"/>
      <c r="FC91" s="64"/>
      <c r="FD91" s="64"/>
      <c r="FE91" s="64"/>
      <c r="FF91" s="64"/>
      <c r="FG91" s="64"/>
      <c r="FH91" s="64"/>
      <c r="FI91" s="64"/>
      <c r="FJ91" s="64"/>
      <c r="FK91" s="64"/>
      <c r="FL91" s="64"/>
      <c r="FM91" s="64"/>
      <c r="FN91" s="64"/>
      <c r="FO91" s="64"/>
      <c r="FP91" s="64"/>
      <c r="FQ91" s="64"/>
      <c r="FR91" s="64"/>
      <c r="FS91" s="64"/>
      <c r="FT91" s="64"/>
      <c r="FU91" s="64"/>
      <c r="FV91" s="64"/>
      <c r="FW91" s="64"/>
      <c r="FX91" s="64"/>
      <c r="FY91" s="64"/>
      <c r="FZ91" s="64"/>
      <c r="GA91" s="64"/>
      <c r="GB91" s="64"/>
      <c r="GC91" s="64"/>
      <c r="GD91" s="64"/>
      <c r="GE91" s="64"/>
      <c r="GF91" s="64"/>
      <c r="GG91" s="64"/>
      <c r="GH91" s="64"/>
      <c r="GI91" s="64"/>
      <c r="GJ91" s="64"/>
      <c r="GK91" s="64"/>
      <c r="GL91" s="64"/>
      <c r="GM91" s="64"/>
      <c r="GN91" s="64"/>
      <c r="GO91" s="64"/>
      <c r="GP91" s="64"/>
      <c r="GQ91" s="64"/>
      <c r="GR91" s="64"/>
      <c r="GS91" s="64"/>
      <c r="GT91" s="64"/>
      <c r="GU91" s="64"/>
      <c r="GV91" s="64"/>
      <c r="GW91" s="64"/>
      <c r="GX91" s="64"/>
      <c r="GY91" s="64"/>
      <c r="GZ91" s="64"/>
      <c r="HA91" s="64"/>
      <c r="HB91" s="64"/>
      <c r="HC91" s="64"/>
      <c r="HD91" s="64"/>
      <c r="HE91" s="64"/>
      <c r="HF91" s="64"/>
      <c r="HG91" s="64"/>
      <c r="HH91" s="64"/>
      <c r="HI91" s="64"/>
      <c r="HJ91" s="64"/>
      <c r="HK91" s="64"/>
      <c r="HL91" s="64"/>
      <c r="HM91" s="64"/>
      <c r="HN91" s="64"/>
      <c r="HO91" s="64"/>
      <c r="HP91" s="64"/>
    </row>
    <row r="92" spans="1:224" s="19" customFormat="1" ht="283.5" customHeight="1">
      <c r="A92" s="308"/>
      <c r="B92" s="149" t="s">
        <v>58</v>
      </c>
      <c r="C92" s="79" t="s">
        <v>68</v>
      </c>
      <c r="D92" s="91" t="s">
        <v>360</v>
      </c>
      <c r="E92" s="187" t="s">
        <v>1126</v>
      </c>
      <c r="F92" s="79">
        <v>12</v>
      </c>
      <c r="G92" s="79" t="s">
        <v>64</v>
      </c>
      <c r="H92" s="79">
        <v>2023</v>
      </c>
      <c r="I92" s="79">
        <v>2023</v>
      </c>
      <c r="J92" s="80" t="s">
        <v>361</v>
      </c>
      <c r="K92" s="79" t="s">
        <v>62</v>
      </c>
      <c r="L92" s="80" t="s">
        <v>362</v>
      </c>
      <c r="M92" s="79" t="s">
        <v>64</v>
      </c>
      <c r="N92" s="74" t="s">
        <v>65</v>
      </c>
      <c r="O92" s="79" t="s">
        <v>66</v>
      </c>
      <c r="P92" s="79">
        <v>71300000</v>
      </c>
      <c r="Q92" s="81">
        <v>1</v>
      </c>
      <c r="R92" s="79" t="s">
        <v>64</v>
      </c>
      <c r="S92" s="79" t="s">
        <v>64</v>
      </c>
      <c r="T92" s="82">
        <v>69500</v>
      </c>
      <c r="U92" s="82">
        <v>69500</v>
      </c>
      <c r="V92" s="82">
        <v>0</v>
      </c>
      <c r="W92" s="82">
        <v>139000</v>
      </c>
      <c r="X92" s="83"/>
      <c r="Y92" s="92"/>
      <c r="Z92" s="92">
        <v>225258</v>
      </c>
      <c r="AA92" s="78" t="s">
        <v>167</v>
      </c>
      <c r="AB92" s="108" t="s">
        <v>73</v>
      </c>
      <c r="AC92" s="108"/>
      <c r="AD92" s="108"/>
      <c r="AE92" s="108"/>
      <c r="AF92" s="108"/>
      <c r="AG92" s="108"/>
      <c r="AH92" s="108"/>
      <c r="AI92" s="108"/>
      <c r="AJ92" s="79"/>
      <c r="AK92" s="84"/>
      <c r="AL92" s="41" t="s">
        <v>74</v>
      </c>
      <c r="AM92" s="18"/>
      <c r="AN92" s="18"/>
    </row>
    <row r="93" spans="1:224" s="19" customFormat="1" ht="101.25" customHeight="1">
      <c r="A93" s="308"/>
      <c r="B93" s="149" t="s">
        <v>58</v>
      </c>
      <c r="C93" s="79" t="s">
        <v>68</v>
      </c>
      <c r="D93" s="310" t="s">
        <v>363</v>
      </c>
      <c r="E93" s="73" t="s">
        <v>364</v>
      </c>
      <c r="F93" s="79">
        <v>12</v>
      </c>
      <c r="G93" s="79" t="s">
        <v>64</v>
      </c>
      <c r="H93" s="79">
        <v>2023</v>
      </c>
      <c r="I93" s="79">
        <v>2023</v>
      </c>
      <c r="J93" s="80" t="s">
        <v>365</v>
      </c>
      <c r="K93" s="79" t="s">
        <v>62</v>
      </c>
      <c r="L93" s="309" t="s">
        <v>366</v>
      </c>
      <c r="M93" s="79" t="s">
        <v>64</v>
      </c>
      <c r="N93" s="74" t="s">
        <v>65</v>
      </c>
      <c r="O93" s="79" t="s">
        <v>66</v>
      </c>
      <c r="P93" s="79">
        <v>71300000</v>
      </c>
      <c r="Q93" s="81">
        <v>1</v>
      </c>
      <c r="R93" s="79" t="s">
        <v>64</v>
      </c>
      <c r="S93" s="79" t="s">
        <v>64</v>
      </c>
      <c r="T93" s="82">
        <v>70000</v>
      </c>
      <c r="U93" s="82">
        <v>70000</v>
      </c>
      <c r="V93" s="82">
        <v>0</v>
      </c>
      <c r="W93" s="82">
        <v>140000</v>
      </c>
      <c r="X93" s="83"/>
      <c r="Y93" s="83"/>
      <c r="Z93" s="83"/>
      <c r="AA93" s="78"/>
      <c r="AB93" s="108"/>
      <c r="AC93" s="108"/>
      <c r="AD93" s="108"/>
      <c r="AE93" s="108" t="s">
        <v>73</v>
      </c>
      <c r="AF93" s="108"/>
      <c r="AG93" s="108"/>
      <c r="AH93" s="108"/>
      <c r="AI93" s="108"/>
      <c r="AJ93" s="79"/>
      <c r="AK93" s="84"/>
      <c r="AL93" s="41" t="s">
        <v>74</v>
      </c>
      <c r="AM93" s="18"/>
      <c r="AN93" s="18"/>
    </row>
    <row r="94" spans="1:224" s="19" customFormat="1" ht="101.25" customHeight="1">
      <c r="A94" s="308"/>
      <c r="B94" s="149" t="s">
        <v>58</v>
      </c>
      <c r="C94" s="79" t="s">
        <v>68</v>
      </c>
      <c r="D94" s="310" t="s">
        <v>367</v>
      </c>
      <c r="E94" s="73" t="s">
        <v>364</v>
      </c>
      <c r="F94" s="79">
        <v>12</v>
      </c>
      <c r="G94" s="79" t="s">
        <v>64</v>
      </c>
      <c r="H94" s="79">
        <v>2023</v>
      </c>
      <c r="I94" s="79">
        <v>2023</v>
      </c>
      <c r="J94" s="80" t="s">
        <v>368</v>
      </c>
      <c r="K94" s="79" t="s">
        <v>62</v>
      </c>
      <c r="L94" s="309" t="s">
        <v>369</v>
      </c>
      <c r="M94" s="79" t="s">
        <v>64</v>
      </c>
      <c r="N94" s="74" t="s">
        <v>65</v>
      </c>
      <c r="O94" s="79" t="s">
        <v>66</v>
      </c>
      <c r="P94" s="79">
        <v>71300000</v>
      </c>
      <c r="Q94" s="81">
        <v>1</v>
      </c>
      <c r="R94" s="79" t="s">
        <v>64</v>
      </c>
      <c r="S94" s="79" t="s">
        <v>64</v>
      </c>
      <c r="T94" s="82">
        <v>70000</v>
      </c>
      <c r="U94" s="82">
        <v>70000</v>
      </c>
      <c r="V94" s="82">
        <v>0</v>
      </c>
      <c r="W94" s="82">
        <v>140000</v>
      </c>
      <c r="X94" s="83"/>
      <c r="Y94" s="83"/>
      <c r="Z94" s="83"/>
      <c r="AA94" s="78"/>
      <c r="AB94" s="108"/>
      <c r="AC94" s="108"/>
      <c r="AD94" s="108"/>
      <c r="AE94" s="108" t="s">
        <v>73</v>
      </c>
      <c r="AF94" s="108"/>
      <c r="AG94" s="108"/>
      <c r="AH94" s="108"/>
      <c r="AI94" s="108"/>
      <c r="AJ94" s="79"/>
      <c r="AK94" s="84"/>
      <c r="AL94" s="41" t="s">
        <v>74</v>
      </c>
      <c r="AM94" s="18"/>
      <c r="AN94" s="18"/>
    </row>
    <row r="95" spans="1:224" s="19" customFormat="1" ht="101.25" customHeight="1">
      <c r="A95" s="308"/>
      <c r="B95" s="149" t="s">
        <v>58</v>
      </c>
      <c r="C95" s="79" t="s">
        <v>68</v>
      </c>
      <c r="D95" s="310" t="s">
        <v>370</v>
      </c>
      <c r="E95" s="73" t="s">
        <v>98</v>
      </c>
      <c r="F95" s="79">
        <v>12</v>
      </c>
      <c r="G95" s="79" t="s">
        <v>64</v>
      </c>
      <c r="H95" s="79">
        <v>2023</v>
      </c>
      <c r="I95" s="79">
        <v>2023</v>
      </c>
      <c r="J95" s="80" t="s">
        <v>371</v>
      </c>
      <c r="K95" s="79" t="s">
        <v>62</v>
      </c>
      <c r="L95" s="309" t="s">
        <v>372</v>
      </c>
      <c r="M95" s="79" t="s">
        <v>64</v>
      </c>
      <c r="N95" s="74" t="s">
        <v>65</v>
      </c>
      <c r="O95" s="79" t="s">
        <v>66</v>
      </c>
      <c r="P95" s="79">
        <v>71300000</v>
      </c>
      <c r="Q95" s="81">
        <v>1</v>
      </c>
      <c r="R95" s="79" t="s">
        <v>64</v>
      </c>
      <c r="S95" s="79" t="s">
        <v>64</v>
      </c>
      <c r="T95" s="82">
        <v>70000</v>
      </c>
      <c r="U95" s="82">
        <v>70000</v>
      </c>
      <c r="V95" s="82">
        <v>0</v>
      </c>
      <c r="W95" s="82">
        <v>140000</v>
      </c>
      <c r="X95" s="83"/>
      <c r="Y95" s="83"/>
      <c r="Z95" s="83"/>
      <c r="AA95" s="78"/>
      <c r="AB95" s="108"/>
      <c r="AC95" s="108"/>
      <c r="AD95" s="108"/>
      <c r="AE95" s="108"/>
      <c r="AF95" s="108" t="s">
        <v>73</v>
      </c>
      <c r="AG95" s="108"/>
      <c r="AH95" s="108"/>
      <c r="AI95" s="108"/>
      <c r="AJ95" s="79"/>
      <c r="AK95" s="84"/>
      <c r="AL95" s="41" t="s">
        <v>74</v>
      </c>
      <c r="AM95" s="18"/>
      <c r="AN95" s="18"/>
    </row>
    <row r="96" spans="1:224" s="19" customFormat="1" ht="101.25" customHeight="1">
      <c r="A96" s="308"/>
      <c r="B96" s="149" t="s">
        <v>58</v>
      </c>
      <c r="C96" s="79" t="s">
        <v>68</v>
      </c>
      <c r="D96" s="310" t="s">
        <v>373</v>
      </c>
      <c r="E96" s="73" t="s">
        <v>374</v>
      </c>
      <c r="F96" s="79">
        <v>12</v>
      </c>
      <c r="G96" s="79" t="s">
        <v>64</v>
      </c>
      <c r="H96" s="79">
        <v>2023</v>
      </c>
      <c r="I96" s="79">
        <v>2023</v>
      </c>
      <c r="J96" s="80" t="s">
        <v>375</v>
      </c>
      <c r="K96" s="79" t="s">
        <v>62</v>
      </c>
      <c r="L96" s="309" t="s">
        <v>376</v>
      </c>
      <c r="M96" s="79" t="s">
        <v>64</v>
      </c>
      <c r="N96" s="74" t="s">
        <v>65</v>
      </c>
      <c r="O96" s="79" t="s">
        <v>66</v>
      </c>
      <c r="P96" s="79">
        <v>71300000</v>
      </c>
      <c r="Q96" s="81">
        <v>1</v>
      </c>
      <c r="R96" s="79" t="s">
        <v>64</v>
      </c>
      <c r="S96" s="79" t="s">
        <v>64</v>
      </c>
      <c r="T96" s="82">
        <v>70000</v>
      </c>
      <c r="U96" s="82">
        <v>70000</v>
      </c>
      <c r="V96" s="82">
        <v>0</v>
      </c>
      <c r="W96" s="82">
        <v>140000</v>
      </c>
      <c r="X96" s="83"/>
      <c r="Y96" s="83"/>
      <c r="Z96" s="83"/>
      <c r="AA96" s="78"/>
      <c r="AB96" s="108"/>
      <c r="AC96" s="108"/>
      <c r="AD96" s="108"/>
      <c r="AE96" s="108"/>
      <c r="AF96" s="108"/>
      <c r="AG96" s="108"/>
      <c r="AH96" s="108" t="s">
        <v>73</v>
      </c>
      <c r="AI96" s="108"/>
      <c r="AJ96" s="79"/>
      <c r="AK96" s="84"/>
      <c r="AL96" s="41" t="s">
        <v>74</v>
      </c>
      <c r="AM96" s="18"/>
      <c r="AN96" s="18"/>
    </row>
    <row r="97" spans="1:48" s="19" customFormat="1" ht="101.25" customHeight="1">
      <c r="A97" s="308"/>
      <c r="B97" s="149" t="s">
        <v>58</v>
      </c>
      <c r="C97" s="79" t="s">
        <v>68</v>
      </c>
      <c r="D97" s="310" t="s">
        <v>377</v>
      </c>
      <c r="E97" s="187" t="s">
        <v>306</v>
      </c>
      <c r="F97" s="79">
        <v>12</v>
      </c>
      <c r="G97" s="79" t="s">
        <v>64</v>
      </c>
      <c r="H97" s="79">
        <v>2023</v>
      </c>
      <c r="I97" s="79">
        <v>2023</v>
      </c>
      <c r="J97" s="80" t="s">
        <v>378</v>
      </c>
      <c r="K97" s="79" t="s">
        <v>62</v>
      </c>
      <c r="L97" s="309" t="s">
        <v>379</v>
      </c>
      <c r="M97" s="79" t="s">
        <v>64</v>
      </c>
      <c r="N97" s="74" t="s">
        <v>65</v>
      </c>
      <c r="O97" s="79" t="s">
        <v>66</v>
      </c>
      <c r="P97" s="79">
        <v>71300000</v>
      </c>
      <c r="Q97" s="81">
        <v>1</v>
      </c>
      <c r="R97" s="79" t="s">
        <v>64</v>
      </c>
      <c r="S97" s="79" t="s">
        <v>64</v>
      </c>
      <c r="T97" s="82">
        <v>71000</v>
      </c>
      <c r="U97" s="82">
        <v>71000</v>
      </c>
      <c r="V97" s="82">
        <v>0</v>
      </c>
      <c r="W97" s="82">
        <v>142000</v>
      </c>
      <c r="X97" s="83"/>
      <c r="Y97" s="92"/>
      <c r="Z97" s="92">
        <v>225258</v>
      </c>
      <c r="AA97" s="78" t="s">
        <v>167</v>
      </c>
      <c r="AB97" s="108"/>
      <c r="AC97" s="108" t="s">
        <v>73</v>
      </c>
      <c r="AD97" s="108"/>
      <c r="AE97" s="108"/>
      <c r="AF97" s="108"/>
      <c r="AG97" s="108"/>
      <c r="AH97" s="108"/>
      <c r="AI97" s="108"/>
      <c r="AJ97" s="79"/>
      <c r="AK97" s="84"/>
      <c r="AL97" s="41" t="s">
        <v>74</v>
      </c>
      <c r="AM97" s="18"/>
      <c r="AN97" s="18"/>
    </row>
    <row r="98" spans="1:48" s="19" customFormat="1" ht="101.25" customHeight="1">
      <c r="A98" s="308"/>
      <c r="B98" s="149" t="s">
        <v>58</v>
      </c>
      <c r="C98" s="79" t="s">
        <v>68</v>
      </c>
      <c r="D98" s="310" t="s">
        <v>380</v>
      </c>
      <c r="E98" s="73" t="s">
        <v>322</v>
      </c>
      <c r="F98" s="79">
        <v>12</v>
      </c>
      <c r="G98" s="79" t="s">
        <v>64</v>
      </c>
      <c r="H98" s="79">
        <v>2023</v>
      </c>
      <c r="I98" s="79">
        <v>2023</v>
      </c>
      <c r="J98" s="80" t="s">
        <v>381</v>
      </c>
      <c r="K98" s="79" t="s">
        <v>62</v>
      </c>
      <c r="L98" s="309" t="s">
        <v>382</v>
      </c>
      <c r="M98" s="79" t="s">
        <v>64</v>
      </c>
      <c r="N98" s="74" t="s">
        <v>65</v>
      </c>
      <c r="O98" s="79" t="s">
        <v>66</v>
      </c>
      <c r="P98" s="79">
        <v>71300000</v>
      </c>
      <c r="Q98" s="81">
        <v>1</v>
      </c>
      <c r="R98" s="79" t="s">
        <v>64</v>
      </c>
      <c r="S98" s="79" t="s">
        <v>64</v>
      </c>
      <c r="T98" s="82">
        <v>71000</v>
      </c>
      <c r="U98" s="82">
        <v>71000</v>
      </c>
      <c r="V98" s="82">
        <v>0</v>
      </c>
      <c r="W98" s="82">
        <v>142000</v>
      </c>
      <c r="X98" s="83"/>
      <c r="Y98" s="92"/>
      <c r="Z98" s="92">
        <v>225258</v>
      </c>
      <c r="AA98" s="78" t="s">
        <v>167</v>
      </c>
      <c r="AB98" s="108"/>
      <c r="AC98" s="108"/>
      <c r="AD98" s="108"/>
      <c r="AE98" s="108"/>
      <c r="AF98" s="108"/>
      <c r="AG98" s="108" t="s">
        <v>73</v>
      </c>
      <c r="AH98" s="108"/>
      <c r="AI98" s="108"/>
      <c r="AJ98" s="79"/>
      <c r="AK98" s="84"/>
      <c r="AL98" s="41" t="s">
        <v>74</v>
      </c>
      <c r="AM98" s="18"/>
      <c r="AN98" s="18"/>
    </row>
    <row r="99" spans="1:48" s="19" customFormat="1" ht="101.25" customHeight="1">
      <c r="A99" s="220"/>
      <c r="B99" s="149" t="s">
        <v>58</v>
      </c>
      <c r="C99" s="126" t="s">
        <v>147</v>
      </c>
      <c r="D99" s="93" t="s">
        <v>383</v>
      </c>
      <c r="E99" s="73" t="s">
        <v>169</v>
      </c>
      <c r="F99" s="94">
        <v>12</v>
      </c>
      <c r="G99" s="79" t="s">
        <v>62</v>
      </c>
      <c r="H99" s="79">
        <v>2023</v>
      </c>
      <c r="I99" s="79">
        <v>2023</v>
      </c>
      <c r="J99" s="94" t="s">
        <v>64</v>
      </c>
      <c r="K99" s="96" t="s">
        <v>64</v>
      </c>
      <c r="L99" s="95"/>
      <c r="M99" s="74" t="s">
        <v>62</v>
      </c>
      <c r="N99" s="74" t="s">
        <v>65</v>
      </c>
      <c r="O99" s="97" t="s">
        <v>106</v>
      </c>
      <c r="P99" s="98" t="s">
        <v>150</v>
      </c>
      <c r="Q99" s="97">
        <v>2</v>
      </c>
      <c r="R99" s="79" t="s">
        <v>64</v>
      </c>
      <c r="S99" s="79" t="s">
        <v>64</v>
      </c>
      <c r="T99" s="99">
        <v>142698.20000000001</v>
      </c>
      <c r="U99" s="100">
        <v>0</v>
      </c>
      <c r="V99" s="100">
        <v>0</v>
      </c>
      <c r="W99" s="100">
        <v>142698.20000000001</v>
      </c>
      <c r="X99" s="100">
        <v>0</v>
      </c>
      <c r="Y99" s="101"/>
      <c r="Z99" s="101"/>
      <c r="AA99" s="78"/>
      <c r="AB99" s="100"/>
      <c r="AC99" s="100"/>
      <c r="AD99" s="100">
        <v>142698.20000000001</v>
      </c>
      <c r="AE99" s="100"/>
      <c r="AF99" s="100"/>
      <c r="AG99" s="100"/>
      <c r="AH99" s="100"/>
      <c r="AI99" s="100"/>
      <c r="AJ99" s="97"/>
      <c r="AK99" s="84" t="s">
        <v>1034</v>
      </c>
      <c r="AL99" s="85" t="s">
        <v>67</v>
      </c>
      <c r="AM99" s="18"/>
      <c r="AN99" s="18"/>
    </row>
    <row r="100" spans="1:48" s="19" customFormat="1" ht="117.75" customHeight="1">
      <c r="A100" s="308"/>
      <c r="B100" s="149" t="s">
        <v>58</v>
      </c>
      <c r="C100" s="79" t="s">
        <v>68</v>
      </c>
      <c r="D100" s="91" t="s">
        <v>384</v>
      </c>
      <c r="E100" s="73" t="s">
        <v>83</v>
      </c>
      <c r="F100" s="79">
        <v>12</v>
      </c>
      <c r="G100" s="79" t="s">
        <v>64</v>
      </c>
      <c r="H100" s="79">
        <v>2023</v>
      </c>
      <c r="I100" s="79">
        <v>2023</v>
      </c>
      <c r="J100" s="80" t="s">
        <v>385</v>
      </c>
      <c r="K100" s="79" t="s">
        <v>62</v>
      </c>
      <c r="L100" s="309" t="s">
        <v>386</v>
      </c>
      <c r="M100" s="79" t="s">
        <v>64</v>
      </c>
      <c r="N100" s="74" t="s">
        <v>65</v>
      </c>
      <c r="O100" s="79" t="s">
        <v>66</v>
      </c>
      <c r="P100" s="79">
        <v>71300000</v>
      </c>
      <c r="Q100" s="81">
        <v>1</v>
      </c>
      <c r="R100" s="79" t="s">
        <v>64</v>
      </c>
      <c r="S100" s="79" t="s">
        <v>64</v>
      </c>
      <c r="T100" s="82">
        <v>71500</v>
      </c>
      <c r="U100" s="82">
        <v>71500</v>
      </c>
      <c r="V100" s="82">
        <v>0</v>
      </c>
      <c r="W100" s="82">
        <v>143000</v>
      </c>
      <c r="X100" s="83"/>
      <c r="Y100" s="92"/>
      <c r="Z100" s="92">
        <v>225258</v>
      </c>
      <c r="AA100" s="78" t="s">
        <v>167</v>
      </c>
      <c r="AB100" s="108"/>
      <c r="AC100" s="108"/>
      <c r="AD100" s="108"/>
      <c r="AE100" s="108"/>
      <c r="AF100" s="108"/>
      <c r="AG100" s="108"/>
      <c r="AH100" s="108"/>
      <c r="AI100" s="108" t="s">
        <v>73</v>
      </c>
      <c r="AJ100" s="79"/>
      <c r="AK100" s="84"/>
      <c r="AL100" s="41" t="s">
        <v>74</v>
      </c>
      <c r="AM100" s="18"/>
      <c r="AN100" s="18"/>
    </row>
    <row r="101" spans="1:48" s="19" customFormat="1" ht="101.25" customHeight="1">
      <c r="A101" s="308"/>
      <c r="B101" s="149">
        <v>3990570925</v>
      </c>
      <c r="C101" s="79" t="s">
        <v>68</v>
      </c>
      <c r="D101" s="310" t="s">
        <v>387</v>
      </c>
      <c r="E101" s="73" t="s">
        <v>289</v>
      </c>
      <c r="F101" s="79">
        <v>12</v>
      </c>
      <c r="G101" s="79" t="s">
        <v>64</v>
      </c>
      <c r="H101" s="79">
        <v>2023</v>
      </c>
      <c r="I101" s="79">
        <v>2023</v>
      </c>
      <c r="J101" s="80" t="s">
        <v>290</v>
      </c>
      <c r="K101" s="79" t="s">
        <v>62</v>
      </c>
      <c r="L101" s="309" t="s">
        <v>388</v>
      </c>
      <c r="M101" s="79" t="s">
        <v>64</v>
      </c>
      <c r="N101" s="74" t="s">
        <v>65</v>
      </c>
      <c r="O101" s="79" t="s">
        <v>66</v>
      </c>
      <c r="P101" s="79">
        <v>71300000</v>
      </c>
      <c r="Q101" s="81">
        <v>1</v>
      </c>
      <c r="R101" s="79" t="s">
        <v>64</v>
      </c>
      <c r="S101" s="79" t="s">
        <v>64</v>
      </c>
      <c r="T101" s="82">
        <v>72000</v>
      </c>
      <c r="U101" s="82">
        <v>72000</v>
      </c>
      <c r="V101" s="82">
        <v>0</v>
      </c>
      <c r="W101" s="82">
        <v>144000</v>
      </c>
      <c r="X101" s="83"/>
      <c r="Y101" s="83"/>
      <c r="Z101" s="83"/>
      <c r="AA101" s="78"/>
      <c r="AB101" s="108" t="s">
        <v>73</v>
      </c>
      <c r="AC101" s="108"/>
      <c r="AD101" s="108"/>
      <c r="AE101" s="108"/>
      <c r="AF101" s="108"/>
      <c r="AG101" s="108"/>
      <c r="AH101" s="108"/>
      <c r="AI101" s="108"/>
      <c r="AJ101" s="79"/>
      <c r="AK101" s="84"/>
      <c r="AL101" s="41" t="s">
        <v>74</v>
      </c>
      <c r="AM101" s="18"/>
      <c r="AN101" s="18"/>
    </row>
    <row r="102" spans="1:48" s="19" customFormat="1" ht="101.25" customHeight="1">
      <c r="A102" s="308"/>
      <c r="B102" s="149" t="s">
        <v>58</v>
      </c>
      <c r="C102" s="79" t="s">
        <v>68</v>
      </c>
      <c r="D102" s="310" t="s">
        <v>389</v>
      </c>
      <c r="E102" s="73" t="s">
        <v>98</v>
      </c>
      <c r="F102" s="79">
        <v>12</v>
      </c>
      <c r="G102" s="79" t="s">
        <v>64</v>
      </c>
      <c r="H102" s="79">
        <v>2023</v>
      </c>
      <c r="I102" s="79">
        <v>2023</v>
      </c>
      <c r="J102" s="80" t="s">
        <v>259</v>
      </c>
      <c r="K102" s="79" t="s">
        <v>62</v>
      </c>
      <c r="L102" s="309" t="s">
        <v>390</v>
      </c>
      <c r="M102" s="79" t="s">
        <v>64</v>
      </c>
      <c r="N102" s="74" t="s">
        <v>65</v>
      </c>
      <c r="O102" s="79" t="s">
        <v>66</v>
      </c>
      <c r="P102" s="79">
        <v>71300000</v>
      </c>
      <c r="Q102" s="81">
        <v>1</v>
      </c>
      <c r="R102" s="79" t="s">
        <v>64</v>
      </c>
      <c r="S102" s="79" t="s">
        <v>64</v>
      </c>
      <c r="T102" s="82">
        <v>72000</v>
      </c>
      <c r="U102" s="82">
        <v>72000</v>
      </c>
      <c r="V102" s="82">
        <v>0</v>
      </c>
      <c r="W102" s="82">
        <v>144000</v>
      </c>
      <c r="X102" s="83"/>
      <c r="Y102" s="83"/>
      <c r="Z102" s="83"/>
      <c r="AA102" s="78"/>
      <c r="AB102" s="108"/>
      <c r="AC102" s="108"/>
      <c r="AD102" s="108"/>
      <c r="AE102" s="108"/>
      <c r="AF102" s="108" t="s">
        <v>73</v>
      </c>
      <c r="AG102" s="108"/>
      <c r="AH102" s="108"/>
      <c r="AI102" s="108"/>
      <c r="AJ102" s="79"/>
      <c r="AK102" s="84"/>
      <c r="AL102" s="41" t="s">
        <v>74</v>
      </c>
      <c r="AM102" s="18"/>
      <c r="AN102" s="18"/>
    </row>
    <row r="103" spans="1:48" s="19" customFormat="1" ht="101.25" customHeight="1">
      <c r="A103" s="308"/>
      <c r="B103" s="149" t="s">
        <v>58</v>
      </c>
      <c r="C103" s="79" t="s">
        <v>68</v>
      </c>
      <c r="D103" s="310" t="s">
        <v>391</v>
      </c>
      <c r="E103" s="73" t="s">
        <v>98</v>
      </c>
      <c r="F103" s="79">
        <v>12</v>
      </c>
      <c r="G103" s="79" t="s">
        <v>64</v>
      </c>
      <c r="H103" s="79">
        <v>2023</v>
      </c>
      <c r="I103" s="79">
        <v>2023</v>
      </c>
      <c r="J103" s="80" t="s">
        <v>392</v>
      </c>
      <c r="K103" s="79" t="s">
        <v>62</v>
      </c>
      <c r="L103" s="309" t="s">
        <v>393</v>
      </c>
      <c r="M103" s="79" t="s">
        <v>64</v>
      </c>
      <c r="N103" s="74" t="s">
        <v>65</v>
      </c>
      <c r="O103" s="79" t="s">
        <v>66</v>
      </c>
      <c r="P103" s="79">
        <v>71300000</v>
      </c>
      <c r="Q103" s="81">
        <v>1</v>
      </c>
      <c r="R103" s="79" t="s">
        <v>64</v>
      </c>
      <c r="S103" s="79" t="s">
        <v>64</v>
      </c>
      <c r="T103" s="82">
        <v>72000</v>
      </c>
      <c r="U103" s="82">
        <v>72000</v>
      </c>
      <c r="V103" s="82">
        <v>0</v>
      </c>
      <c r="W103" s="82">
        <v>144000</v>
      </c>
      <c r="X103" s="83"/>
      <c r="Y103" s="83"/>
      <c r="Z103" s="83"/>
      <c r="AA103" s="78"/>
      <c r="AB103" s="108"/>
      <c r="AC103" s="108"/>
      <c r="AD103" s="108"/>
      <c r="AE103" s="108"/>
      <c r="AF103" s="108" t="s">
        <v>73</v>
      </c>
      <c r="AG103" s="108"/>
      <c r="AH103" s="108"/>
      <c r="AI103" s="108"/>
      <c r="AJ103" s="79"/>
      <c r="AK103" s="84"/>
      <c r="AL103" s="41" t="s">
        <v>74</v>
      </c>
      <c r="AM103" s="18"/>
      <c r="AN103" s="18"/>
    </row>
    <row r="104" spans="1:48" ht="101.25" customHeight="1">
      <c r="A104" s="220"/>
      <c r="B104" s="149" t="s">
        <v>58</v>
      </c>
      <c r="C104" s="126" t="s">
        <v>147</v>
      </c>
      <c r="D104" s="93" t="s">
        <v>394</v>
      </c>
      <c r="E104" s="73" t="s">
        <v>169</v>
      </c>
      <c r="F104" s="94">
        <v>12</v>
      </c>
      <c r="G104" s="79" t="s">
        <v>62</v>
      </c>
      <c r="H104" s="79">
        <v>2023</v>
      </c>
      <c r="I104" s="79">
        <v>2023</v>
      </c>
      <c r="J104" s="94" t="s">
        <v>64</v>
      </c>
      <c r="K104" s="96" t="s">
        <v>64</v>
      </c>
      <c r="L104" s="95"/>
      <c r="M104" s="74" t="s">
        <v>62</v>
      </c>
      <c r="N104" s="74" t="s">
        <v>65</v>
      </c>
      <c r="O104" s="97" t="s">
        <v>106</v>
      </c>
      <c r="P104" s="98" t="s">
        <v>150</v>
      </c>
      <c r="Q104" s="97">
        <v>2</v>
      </c>
      <c r="R104" s="79" t="s">
        <v>64</v>
      </c>
      <c r="S104" s="79" t="s">
        <v>64</v>
      </c>
      <c r="T104" s="99">
        <v>147200</v>
      </c>
      <c r="U104" s="100">
        <v>0</v>
      </c>
      <c r="V104" s="100">
        <v>0</v>
      </c>
      <c r="W104" s="100">
        <v>147200</v>
      </c>
      <c r="X104" s="100">
        <v>0</v>
      </c>
      <c r="Y104" s="101"/>
      <c r="Z104" s="101"/>
      <c r="AA104" s="78"/>
      <c r="AB104" s="100"/>
      <c r="AC104" s="100"/>
      <c r="AD104" s="100"/>
      <c r="AE104" s="100"/>
      <c r="AF104" s="100"/>
      <c r="AG104" s="100"/>
      <c r="AH104" s="100"/>
      <c r="AI104" s="100">
        <v>147200</v>
      </c>
      <c r="AJ104" s="97"/>
      <c r="AK104" s="84" t="s">
        <v>1035</v>
      </c>
      <c r="AL104" s="85" t="s">
        <v>67</v>
      </c>
      <c r="AM104" s="18"/>
      <c r="AN104" s="18"/>
      <c r="AO104" s="19"/>
      <c r="AP104" s="19"/>
      <c r="AQ104" s="19"/>
      <c r="AR104" s="19"/>
      <c r="AS104" s="19"/>
      <c r="AT104" s="19"/>
      <c r="AU104" s="19"/>
      <c r="AV104" s="19"/>
    </row>
    <row r="105" spans="1:48" ht="101.25" customHeight="1">
      <c r="A105" s="220"/>
      <c r="B105" s="149" t="s">
        <v>58</v>
      </c>
      <c r="C105" s="126" t="s">
        <v>147</v>
      </c>
      <c r="D105" s="93" t="s">
        <v>395</v>
      </c>
      <c r="E105" s="73" t="s">
        <v>169</v>
      </c>
      <c r="F105" s="94">
        <v>12</v>
      </c>
      <c r="G105" s="79" t="s">
        <v>64</v>
      </c>
      <c r="H105" s="79">
        <v>2023</v>
      </c>
      <c r="I105" s="79">
        <v>2023</v>
      </c>
      <c r="J105" s="94" t="s">
        <v>64</v>
      </c>
      <c r="K105" s="96" t="s">
        <v>64</v>
      </c>
      <c r="L105" s="95"/>
      <c r="M105" s="74" t="s">
        <v>62</v>
      </c>
      <c r="N105" s="74" t="s">
        <v>65</v>
      </c>
      <c r="O105" s="97" t="s">
        <v>106</v>
      </c>
      <c r="P105" s="98" t="s">
        <v>150</v>
      </c>
      <c r="Q105" s="97">
        <v>2</v>
      </c>
      <c r="R105" s="79" t="s">
        <v>64</v>
      </c>
      <c r="S105" s="79" t="s">
        <v>64</v>
      </c>
      <c r="T105" s="99">
        <v>147200</v>
      </c>
      <c r="U105" s="100">
        <v>0</v>
      </c>
      <c r="V105" s="100">
        <v>0</v>
      </c>
      <c r="W105" s="100">
        <v>147200</v>
      </c>
      <c r="X105" s="100">
        <v>0</v>
      </c>
      <c r="Y105" s="101"/>
      <c r="Z105" s="101"/>
      <c r="AA105" s="78"/>
      <c r="AB105" s="100"/>
      <c r="AC105" s="100">
        <v>33063.449999999997</v>
      </c>
      <c r="AD105" s="100"/>
      <c r="AE105" s="100"/>
      <c r="AF105" s="100"/>
      <c r="AG105" s="100"/>
      <c r="AH105" s="100"/>
      <c r="AI105" s="100">
        <v>114136.55</v>
      </c>
      <c r="AJ105" s="97"/>
      <c r="AK105" s="84" t="s">
        <v>1035</v>
      </c>
      <c r="AL105" s="85" t="s">
        <v>67</v>
      </c>
      <c r="AM105" s="18"/>
      <c r="AN105" s="18"/>
      <c r="AO105" s="19"/>
      <c r="AP105" s="19"/>
      <c r="AQ105" s="19"/>
      <c r="AR105" s="19"/>
      <c r="AS105" s="19"/>
      <c r="AT105" s="19"/>
      <c r="AU105" s="19"/>
      <c r="AV105" s="19"/>
    </row>
    <row r="106" spans="1:48" ht="101.25" customHeight="1">
      <c r="A106" s="220"/>
      <c r="B106" s="149" t="s">
        <v>58</v>
      </c>
      <c r="C106" s="126" t="s">
        <v>147</v>
      </c>
      <c r="D106" s="93" t="s">
        <v>396</v>
      </c>
      <c r="E106" s="73" t="s">
        <v>169</v>
      </c>
      <c r="F106" s="94">
        <v>12</v>
      </c>
      <c r="G106" s="79" t="s">
        <v>62</v>
      </c>
      <c r="H106" s="79">
        <v>2023</v>
      </c>
      <c r="I106" s="79">
        <v>2023</v>
      </c>
      <c r="J106" s="94" t="s">
        <v>64</v>
      </c>
      <c r="K106" s="96" t="s">
        <v>64</v>
      </c>
      <c r="L106" s="95"/>
      <c r="M106" s="74" t="s">
        <v>62</v>
      </c>
      <c r="N106" s="74" t="s">
        <v>65</v>
      </c>
      <c r="O106" s="97" t="s">
        <v>106</v>
      </c>
      <c r="P106" s="98" t="s">
        <v>150</v>
      </c>
      <c r="Q106" s="97">
        <v>2</v>
      </c>
      <c r="R106" s="79" t="s">
        <v>64</v>
      </c>
      <c r="S106" s="79" t="s">
        <v>64</v>
      </c>
      <c r="T106" s="99">
        <v>147200</v>
      </c>
      <c r="U106" s="100">
        <v>0</v>
      </c>
      <c r="V106" s="100">
        <v>0</v>
      </c>
      <c r="W106" s="100">
        <v>147200</v>
      </c>
      <c r="X106" s="100">
        <v>0</v>
      </c>
      <c r="Y106" s="101"/>
      <c r="Z106" s="101"/>
      <c r="AA106" s="78"/>
      <c r="AB106" s="100"/>
      <c r="AC106" s="100"/>
      <c r="AD106" s="100"/>
      <c r="AE106" s="100"/>
      <c r="AF106" s="100"/>
      <c r="AG106" s="100"/>
      <c r="AH106" s="100"/>
      <c r="AI106" s="100">
        <v>147200</v>
      </c>
      <c r="AJ106" s="97"/>
      <c r="AK106" s="84" t="s">
        <v>1035</v>
      </c>
      <c r="AL106" s="85" t="s">
        <v>67</v>
      </c>
      <c r="AM106" s="18"/>
      <c r="AN106" s="18"/>
      <c r="AO106" s="19"/>
      <c r="AP106" s="19"/>
      <c r="AQ106" s="19"/>
      <c r="AR106" s="19"/>
      <c r="AS106" s="19"/>
      <c r="AT106" s="19"/>
      <c r="AU106" s="19"/>
      <c r="AV106" s="19"/>
    </row>
    <row r="107" spans="1:48" ht="101.25" customHeight="1">
      <c r="A107" s="308"/>
      <c r="B107" s="149" t="s">
        <v>58</v>
      </c>
      <c r="C107" s="79" t="s">
        <v>68</v>
      </c>
      <c r="D107" s="91" t="s">
        <v>397</v>
      </c>
      <c r="E107" s="187" t="s">
        <v>1127</v>
      </c>
      <c r="F107" s="79">
        <v>12</v>
      </c>
      <c r="G107" s="79" t="s">
        <v>64</v>
      </c>
      <c r="H107" s="79">
        <v>2023</v>
      </c>
      <c r="I107" s="79">
        <v>2023</v>
      </c>
      <c r="J107" s="80" t="s">
        <v>398</v>
      </c>
      <c r="K107" s="79" t="s">
        <v>62</v>
      </c>
      <c r="L107" s="309" t="s">
        <v>399</v>
      </c>
      <c r="M107" s="79" t="s">
        <v>64</v>
      </c>
      <c r="N107" s="74" t="s">
        <v>65</v>
      </c>
      <c r="O107" s="79" t="s">
        <v>66</v>
      </c>
      <c r="P107" s="79">
        <v>71300000</v>
      </c>
      <c r="Q107" s="81">
        <v>1</v>
      </c>
      <c r="R107" s="79" t="s">
        <v>64</v>
      </c>
      <c r="S107" s="79" t="s">
        <v>64</v>
      </c>
      <c r="T107" s="82">
        <v>74000</v>
      </c>
      <c r="U107" s="82">
        <v>74000</v>
      </c>
      <c r="V107" s="82">
        <v>0</v>
      </c>
      <c r="W107" s="82">
        <v>148000</v>
      </c>
      <c r="X107" s="83"/>
      <c r="Y107" s="92"/>
      <c r="Z107" s="92">
        <v>225258</v>
      </c>
      <c r="AA107" s="78" t="s">
        <v>167</v>
      </c>
      <c r="AB107" s="108"/>
      <c r="AC107" s="108" t="s">
        <v>73</v>
      </c>
      <c r="AD107" s="108"/>
      <c r="AE107" s="108"/>
      <c r="AF107" s="108"/>
      <c r="AG107" s="108"/>
      <c r="AH107" s="108"/>
      <c r="AI107" s="108"/>
      <c r="AJ107" s="79"/>
      <c r="AK107" s="84"/>
      <c r="AL107" s="41" t="s">
        <v>74</v>
      </c>
      <c r="AM107" s="18"/>
      <c r="AN107" s="18"/>
      <c r="AO107" s="19"/>
      <c r="AP107" s="19"/>
      <c r="AQ107" s="19"/>
      <c r="AR107" s="19"/>
      <c r="AS107" s="19"/>
      <c r="AT107" s="19"/>
      <c r="AU107" s="19"/>
      <c r="AV107" s="19"/>
    </row>
    <row r="108" spans="1:48" ht="101.25" customHeight="1">
      <c r="A108" s="308"/>
      <c r="B108" s="149" t="s">
        <v>58</v>
      </c>
      <c r="C108" s="79" t="s">
        <v>68</v>
      </c>
      <c r="D108" s="91" t="s">
        <v>400</v>
      </c>
      <c r="E108" s="73" t="s">
        <v>401</v>
      </c>
      <c r="F108" s="79">
        <v>12</v>
      </c>
      <c r="G108" s="79" t="s">
        <v>64</v>
      </c>
      <c r="H108" s="79">
        <v>2023</v>
      </c>
      <c r="I108" s="79">
        <v>2023</v>
      </c>
      <c r="J108" s="80" t="s">
        <v>402</v>
      </c>
      <c r="K108" s="79" t="s">
        <v>62</v>
      </c>
      <c r="L108" s="309" t="s">
        <v>403</v>
      </c>
      <c r="M108" s="79" t="s">
        <v>64</v>
      </c>
      <c r="N108" s="74" t="s">
        <v>65</v>
      </c>
      <c r="O108" s="79" t="s">
        <v>66</v>
      </c>
      <c r="P108" s="79">
        <v>71300000</v>
      </c>
      <c r="Q108" s="81">
        <v>1</v>
      </c>
      <c r="R108" s="79" t="s">
        <v>64</v>
      </c>
      <c r="S108" s="79" t="s">
        <v>64</v>
      </c>
      <c r="T108" s="82">
        <v>74500</v>
      </c>
      <c r="U108" s="82">
        <v>74500</v>
      </c>
      <c r="V108" s="82">
        <v>0</v>
      </c>
      <c r="W108" s="82">
        <v>149000</v>
      </c>
      <c r="X108" s="83"/>
      <c r="Y108" s="92"/>
      <c r="Z108" s="92">
        <v>225258</v>
      </c>
      <c r="AA108" s="78" t="s">
        <v>167</v>
      </c>
      <c r="AB108" s="108"/>
      <c r="AC108" s="108"/>
      <c r="AD108" s="108"/>
      <c r="AE108" s="108"/>
      <c r="AF108" s="108" t="s">
        <v>73</v>
      </c>
      <c r="AG108" s="108"/>
      <c r="AH108" s="108"/>
      <c r="AI108" s="108"/>
      <c r="AJ108" s="79"/>
      <c r="AK108" s="84"/>
      <c r="AL108" s="41" t="s">
        <v>74</v>
      </c>
      <c r="AM108" s="18"/>
      <c r="AN108" s="18"/>
      <c r="AO108" s="19"/>
      <c r="AP108" s="19"/>
      <c r="AQ108" s="19"/>
      <c r="AR108" s="19"/>
      <c r="AS108" s="19"/>
      <c r="AT108" s="19"/>
      <c r="AU108" s="19"/>
      <c r="AV108" s="19"/>
    </row>
    <row r="109" spans="1:48" ht="101.25" customHeight="1">
      <c r="A109" s="158"/>
      <c r="B109" s="149" t="s">
        <v>58</v>
      </c>
      <c r="C109" s="73" t="s">
        <v>59</v>
      </c>
      <c r="D109" s="72" t="s">
        <v>404</v>
      </c>
      <c r="E109" s="73" t="s">
        <v>61</v>
      </c>
      <c r="F109" s="73">
        <v>30</v>
      </c>
      <c r="G109" s="79" t="s">
        <v>190</v>
      </c>
      <c r="H109" s="79">
        <v>2022</v>
      </c>
      <c r="I109" s="79">
        <v>2023</v>
      </c>
      <c r="J109" s="74" t="s">
        <v>63</v>
      </c>
      <c r="K109" s="74" t="s">
        <v>64</v>
      </c>
      <c r="L109" s="74" t="s">
        <v>63</v>
      </c>
      <c r="M109" s="74" t="s">
        <v>62</v>
      </c>
      <c r="N109" s="74" t="s">
        <v>65</v>
      </c>
      <c r="O109" s="75" t="s">
        <v>66</v>
      </c>
      <c r="P109" s="74">
        <v>79941000</v>
      </c>
      <c r="Q109" s="75">
        <v>1</v>
      </c>
      <c r="R109" s="75" t="s">
        <v>62</v>
      </c>
      <c r="S109" s="75" t="s">
        <v>62</v>
      </c>
      <c r="T109" s="76">
        <v>0</v>
      </c>
      <c r="U109" s="52">
        <v>16666.666666666701</v>
      </c>
      <c r="V109" s="52">
        <v>133333.33333333299</v>
      </c>
      <c r="W109" s="52">
        <v>150000</v>
      </c>
      <c r="X109" s="75" t="s">
        <v>64</v>
      </c>
      <c r="Y109" s="77"/>
      <c r="Z109" s="77" t="s">
        <v>64</v>
      </c>
      <c r="AA109" s="78"/>
      <c r="AB109" s="108">
        <v>12036</v>
      </c>
      <c r="AC109" s="108">
        <v>5976</v>
      </c>
      <c r="AD109" s="108">
        <v>5550</v>
      </c>
      <c r="AE109" s="108">
        <v>2070</v>
      </c>
      <c r="AF109" s="108">
        <v>5760</v>
      </c>
      <c r="AG109" s="108">
        <v>3504</v>
      </c>
      <c r="AH109" s="108">
        <v>4494</v>
      </c>
      <c r="AI109" s="108">
        <v>20610</v>
      </c>
      <c r="AJ109" s="49"/>
      <c r="AK109" s="48"/>
      <c r="AL109" s="85" t="s">
        <v>67</v>
      </c>
      <c r="AM109" s="18"/>
      <c r="AN109" s="18"/>
      <c r="AO109" s="19"/>
      <c r="AP109" s="19"/>
      <c r="AQ109" s="19"/>
      <c r="AR109" s="19"/>
      <c r="AS109" s="19"/>
      <c r="AT109" s="19"/>
      <c r="AU109" s="19"/>
      <c r="AV109" s="19"/>
    </row>
    <row r="110" spans="1:48" ht="101.25" customHeight="1">
      <c r="A110" s="220"/>
      <c r="B110" s="149" t="s">
        <v>58</v>
      </c>
      <c r="C110" s="126" t="s">
        <v>147</v>
      </c>
      <c r="D110" s="322" t="s">
        <v>405</v>
      </c>
      <c r="E110" s="73" t="s">
        <v>406</v>
      </c>
      <c r="F110" s="94">
        <v>12</v>
      </c>
      <c r="G110" s="79" t="s">
        <v>190</v>
      </c>
      <c r="H110" s="79">
        <v>2023</v>
      </c>
      <c r="I110" s="79">
        <v>2023</v>
      </c>
      <c r="J110" s="323"/>
      <c r="K110" s="96" t="s">
        <v>64</v>
      </c>
      <c r="L110" s="95"/>
      <c r="M110" s="74" t="s">
        <v>62</v>
      </c>
      <c r="N110" s="74" t="s">
        <v>65</v>
      </c>
      <c r="O110" s="97" t="s">
        <v>106</v>
      </c>
      <c r="P110" s="126" t="s">
        <v>407</v>
      </c>
      <c r="Q110" s="97">
        <v>1</v>
      </c>
      <c r="R110" s="79" t="s">
        <v>64</v>
      </c>
      <c r="S110" s="79" t="s">
        <v>64</v>
      </c>
      <c r="T110" s="99">
        <v>104000</v>
      </c>
      <c r="U110" s="100">
        <v>49031.839999999997</v>
      </c>
      <c r="V110" s="100">
        <v>0</v>
      </c>
      <c r="W110" s="100">
        <v>153031.84</v>
      </c>
      <c r="X110" s="100">
        <v>0</v>
      </c>
      <c r="Y110" s="104"/>
      <c r="Z110" s="324"/>
      <c r="AA110" s="78"/>
      <c r="AB110" s="108"/>
      <c r="AC110" s="108"/>
      <c r="AD110" s="108">
        <v>22284.7</v>
      </c>
      <c r="AE110" s="108"/>
      <c r="AF110" s="108"/>
      <c r="AG110" s="108"/>
      <c r="AH110" s="108"/>
      <c r="AI110" s="108">
        <v>81715.3</v>
      </c>
      <c r="AJ110" s="97"/>
      <c r="AK110" s="329" t="s">
        <v>1232</v>
      </c>
      <c r="AL110" s="85" t="s">
        <v>67</v>
      </c>
      <c r="AM110" s="18"/>
      <c r="AN110" s="18"/>
      <c r="AO110" s="19"/>
      <c r="AP110" s="19"/>
      <c r="AQ110" s="19"/>
      <c r="AR110" s="19"/>
      <c r="AS110" s="19"/>
      <c r="AT110" s="19"/>
      <c r="AU110" s="19"/>
      <c r="AV110" s="19"/>
    </row>
    <row r="111" spans="1:48" ht="101.25" customHeight="1">
      <c r="A111" s="158"/>
      <c r="B111" s="149" t="s">
        <v>58</v>
      </c>
      <c r="C111" s="73" t="s">
        <v>59</v>
      </c>
      <c r="D111" s="72" t="s">
        <v>409</v>
      </c>
      <c r="E111" s="73" t="s">
        <v>410</v>
      </c>
      <c r="F111" s="73">
        <v>12</v>
      </c>
      <c r="G111" s="79" t="s">
        <v>64</v>
      </c>
      <c r="H111" s="79">
        <v>2022</v>
      </c>
      <c r="I111" s="79">
        <v>2022</v>
      </c>
      <c r="J111" s="74" t="s">
        <v>63</v>
      </c>
      <c r="K111" s="74" t="s">
        <v>64</v>
      </c>
      <c r="L111" s="74" t="s">
        <v>63</v>
      </c>
      <c r="M111" s="74" t="s">
        <v>62</v>
      </c>
      <c r="N111" s="74" t="s">
        <v>65</v>
      </c>
      <c r="O111" s="75" t="s">
        <v>66</v>
      </c>
      <c r="P111" s="74" t="s">
        <v>411</v>
      </c>
      <c r="Q111" s="75">
        <v>1</v>
      </c>
      <c r="R111" s="79" t="s">
        <v>64</v>
      </c>
      <c r="S111" s="79" t="s">
        <v>64</v>
      </c>
      <c r="T111" s="52">
        <v>108668</v>
      </c>
      <c r="U111" s="52">
        <v>54332</v>
      </c>
      <c r="V111" s="52">
        <v>0</v>
      </c>
      <c r="W111" s="52">
        <v>163000</v>
      </c>
      <c r="X111" s="77" t="s">
        <v>64</v>
      </c>
      <c r="Y111" s="77"/>
      <c r="Z111" s="77" t="s">
        <v>64</v>
      </c>
      <c r="AA111" s="78"/>
      <c r="AB111" s="108" t="s">
        <v>109</v>
      </c>
      <c r="AC111" s="108" t="s">
        <v>109</v>
      </c>
      <c r="AD111" s="108" t="s">
        <v>109</v>
      </c>
      <c r="AE111" s="108" t="s">
        <v>109</v>
      </c>
      <c r="AF111" s="108" t="s">
        <v>109</v>
      </c>
      <c r="AG111" s="108" t="s">
        <v>109</v>
      </c>
      <c r="AH111" s="108" t="s">
        <v>109</v>
      </c>
      <c r="AI111" s="108">
        <v>163000</v>
      </c>
      <c r="AJ111" s="49"/>
      <c r="AK111" s="48" t="s">
        <v>412</v>
      </c>
      <c r="AL111" s="41" t="s">
        <v>74</v>
      </c>
      <c r="AM111" s="18"/>
      <c r="AN111" s="18"/>
      <c r="AO111" s="19"/>
      <c r="AP111" s="19"/>
      <c r="AQ111" s="19"/>
      <c r="AR111" s="19"/>
      <c r="AS111" s="19"/>
      <c r="AT111" s="19"/>
      <c r="AU111" s="19"/>
      <c r="AV111" s="19"/>
    </row>
    <row r="112" spans="1:48" ht="101.25" customHeight="1">
      <c r="A112" s="308"/>
      <c r="B112" s="149" t="s">
        <v>58</v>
      </c>
      <c r="C112" s="79" t="s">
        <v>68</v>
      </c>
      <c r="D112" s="91" t="s">
        <v>415</v>
      </c>
      <c r="E112" s="73" t="s">
        <v>245</v>
      </c>
      <c r="F112" s="79">
        <v>12</v>
      </c>
      <c r="G112" s="79" t="s">
        <v>64</v>
      </c>
      <c r="H112" s="79">
        <v>2023</v>
      </c>
      <c r="I112" s="79">
        <v>2023</v>
      </c>
      <c r="J112" s="80" t="s">
        <v>416</v>
      </c>
      <c r="K112" s="79" t="s">
        <v>62</v>
      </c>
      <c r="L112" s="309" t="s">
        <v>417</v>
      </c>
      <c r="M112" s="79" t="s">
        <v>64</v>
      </c>
      <c r="N112" s="74" t="s">
        <v>65</v>
      </c>
      <c r="O112" s="79" t="s">
        <v>66</v>
      </c>
      <c r="P112" s="79">
        <v>71300000</v>
      </c>
      <c r="Q112" s="81">
        <v>1</v>
      </c>
      <c r="R112" s="79" t="s">
        <v>64</v>
      </c>
      <c r="S112" s="79" t="s">
        <v>64</v>
      </c>
      <c r="T112" s="82">
        <v>81500</v>
      </c>
      <c r="U112" s="82">
        <v>81500</v>
      </c>
      <c r="V112" s="82">
        <v>0</v>
      </c>
      <c r="W112" s="82">
        <v>163000</v>
      </c>
      <c r="X112" s="83"/>
      <c r="Y112" s="92"/>
      <c r="Z112" s="92">
        <v>225258</v>
      </c>
      <c r="AA112" s="78" t="s">
        <v>167</v>
      </c>
      <c r="AB112" s="108"/>
      <c r="AC112" s="108"/>
      <c r="AD112" s="108"/>
      <c r="AE112" s="108"/>
      <c r="AF112" s="108" t="s">
        <v>73</v>
      </c>
      <c r="AG112" s="108"/>
      <c r="AH112" s="108"/>
      <c r="AI112" s="108"/>
      <c r="AJ112" s="79"/>
      <c r="AK112" s="84"/>
      <c r="AL112" s="41" t="s">
        <v>74</v>
      </c>
      <c r="AM112" s="18"/>
      <c r="AN112" s="18"/>
      <c r="AO112" s="19"/>
      <c r="AP112" s="19"/>
      <c r="AQ112" s="19"/>
      <c r="AR112" s="19"/>
      <c r="AS112" s="19"/>
      <c r="AT112" s="19"/>
      <c r="AU112" s="19"/>
      <c r="AV112" s="19"/>
    </row>
    <row r="113" spans="1:48" ht="101.25" customHeight="1">
      <c r="A113" s="308"/>
      <c r="B113" s="149" t="s">
        <v>1128</v>
      </c>
      <c r="C113" s="79" t="s">
        <v>68</v>
      </c>
      <c r="D113" s="310" t="s">
        <v>418</v>
      </c>
      <c r="E113" s="73" t="s">
        <v>164</v>
      </c>
      <c r="F113" s="79">
        <v>12</v>
      </c>
      <c r="G113" s="79" t="s">
        <v>64</v>
      </c>
      <c r="H113" s="79">
        <v>2023</v>
      </c>
      <c r="I113" s="79">
        <v>2023</v>
      </c>
      <c r="J113" s="80" t="s">
        <v>419</v>
      </c>
      <c r="K113" s="79" t="s">
        <v>62</v>
      </c>
      <c r="L113" s="309" t="s">
        <v>420</v>
      </c>
      <c r="M113" s="79" t="s">
        <v>64</v>
      </c>
      <c r="N113" s="74" t="s">
        <v>65</v>
      </c>
      <c r="O113" s="79" t="s">
        <v>66</v>
      </c>
      <c r="P113" s="79">
        <v>71300000</v>
      </c>
      <c r="Q113" s="81">
        <v>1</v>
      </c>
      <c r="R113" s="79" t="s">
        <v>64</v>
      </c>
      <c r="S113" s="79" t="s">
        <v>64</v>
      </c>
      <c r="T113" s="82">
        <v>82500</v>
      </c>
      <c r="U113" s="82">
        <v>82500</v>
      </c>
      <c r="V113" s="82">
        <v>0</v>
      </c>
      <c r="W113" s="82">
        <v>165000</v>
      </c>
      <c r="X113" s="83"/>
      <c r="Y113" s="92"/>
      <c r="Z113" s="92">
        <v>225258</v>
      </c>
      <c r="AA113" s="78" t="s">
        <v>167</v>
      </c>
      <c r="AB113" s="108"/>
      <c r="AC113" s="108"/>
      <c r="AD113" s="108" t="s">
        <v>73</v>
      </c>
      <c r="AE113" s="108"/>
      <c r="AF113" s="108"/>
      <c r="AG113" s="108"/>
      <c r="AH113" s="108"/>
      <c r="AI113" s="108"/>
      <c r="AJ113" s="79"/>
      <c r="AK113" s="84"/>
      <c r="AL113" s="41" t="s">
        <v>74</v>
      </c>
      <c r="AM113" s="18"/>
      <c r="AN113" s="18"/>
      <c r="AO113" s="19"/>
      <c r="AP113" s="19"/>
      <c r="AQ113" s="19"/>
      <c r="AR113" s="19"/>
      <c r="AS113" s="19"/>
      <c r="AT113" s="19"/>
      <c r="AU113" s="19"/>
      <c r="AV113" s="19"/>
    </row>
    <row r="114" spans="1:48" ht="101.25" customHeight="1">
      <c r="A114" s="308"/>
      <c r="B114" s="149" t="s">
        <v>58</v>
      </c>
      <c r="C114" s="79" t="s">
        <v>68</v>
      </c>
      <c r="D114" s="310" t="s">
        <v>422</v>
      </c>
      <c r="E114" s="73" t="s">
        <v>98</v>
      </c>
      <c r="F114" s="79">
        <v>12</v>
      </c>
      <c r="G114" s="79" t="s">
        <v>64</v>
      </c>
      <c r="H114" s="79">
        <v>2023</v>
      </c>
      <c r="I114" s="79">
        <v>2023</v>
      </c>
      <c r="J114" s="80" t="s">
        <v>259</v>
      </c>
      <c r="K114" s="79" t="s">
        <v>62</v>
      </c>
      <c r="L114" s="309" t="s">
        <v>423</v>
      </c>
      <c r="M114" s="79" t="s">
        <v>64</v>
      </c>
      <c r="N114" s="74" t="s">
        <v>65</v>
      </c>
      <c r="O114" s="79" t="s">
        <v>66</v>
      </c>
      <c r="P114" s="79">
        <v>71300000</v>
      </c>
      <c r="Q114" s="81">
        <v>1</v>
      </c>
      <c r="R114" s="79" t="s">
        <v>64</v>
      </c>
      <c r="S114" s="79" t="s">
        <v>64</v>
      </c>
      <c r="T114" s="82">
        <v>84000</v>
      </c>
      <c r="U114" s="82">
        <v>84000</v>
      </c>
      <c r="V114" s="82">
        <v>0</v>
      </c>
      <c r="W114" s="82">
        <v>168000</v>
      </c>
      <c r="X114" s="83"/>
      <c r="Y114" s="83"/>
      <c r="Z114" s="83"/>
      <c r="AA114" s="78"/>
      <c r="AB114" s="108"/>
      <c r="AC114" s="108"/>
      <c r="AD114" s="108"/>
      <c r="AE114" s="108"/>
      <c r="AF114" s="108" t="s">
        <v>73</v>
      </c>
      <c r="AG114" s="108"/>
      <c r="AH114" s="108"/>
      <c r="AI114" s="108"/>
      <c r="AJ114" s="79"/>
      <c r="AK114" s="84"/>
      <c r="AL114" s="41" t="s">
        <v>74</v>
      </c>
      <c r="AM114" s="18"/>
      <c r="AN114" s="18"/>
      <c r="AO114" s="19"/>
      <c r="AP114" s="19"/>
      <c r="AQ114" s="19"/>
      <c r="AR114" s="19"/>
      <c r="AS114" s="19"/>
      <c r="AT114" s="19"/>
      <c r="AU114" s="19"/>
      <c r="AV114" s="19"/>
    </row>
    <row r="115" spans="1:48" ht="101.25" customHeight="1">
      <c r="A115" s="308"/>
      <c r="B115" s="149" t="s">
        <v>58</v>
      </c>
      <c r="C115" s="79" t="s">
        <v>68</v>
      </c>
      <c r="D115" s="310" t="s">
        <v>424</v>
      </c>
      <c r="E115" s="73" t="s">
        <v>425</v>
      </c>
      <c r="F115" s="79">
        <v>12</v>
      </c>
      <c r="G115" s="79" t="s">
        <v>64</v>
      </c>
      <c r="H115" s="79">
        <v>2023</v>
      </c>
      <c r="I115" s="79">
        <v>2023</v>
      </c>
      <c r="J115" s="80" t="s">
        <v>426</v>
      </c>
      <c r="K115" s="79" t="s">
        <v>62</v>
      </c>
      <c r="L115" s="309" t="s">
        <v>427</v>
      </c>
      <c r="M115" s="79" t="s">
        <v>64</v>
      </c>
      <c r="N115" s="74" t="s">
        <v>65</v>
      </c>
      <c r="O115" s="79" t="s">
        <v>66</v>
      </c>
      <c r="P115" s="79">
        <v>71300000</v>
      </c>
      <c r="Q115" s="81">
        <v>1</v>
      </c>
      <c r="R115" s="79" t="s">
        <v>64</v>
      </c>
      <c r="S115" s="79" t="s">
        <v>64</v>
      </c>
      <c r="T115" s="82">
        <v>85500</v>
      </c>
      <c r="U115" s="82">
        <v>85500</v>
      </c>
      <c r="V115" s="82">
        <v>0</v>
      </c>
      <c r="W115" s="82">
        <v>171000</v>
      </c>
      <c r="X115" s="83"/>
      <c r="Y115" s="83"/>
      <c r="Z115" s="83"/>
      <c r="AA115" s="78"/>
      <c r="AB115" s="108"/>
      <c r="AC115" s="108"/>
      <c r="AD115" s="108"/>
      <c r="AE115" s="108"/>
      <c r="AF115" s="108" t="s">
        <v>73</v>
      </c>
      <c r="AG115" s="108"/>
      <c r="AH115" s="108"/>
      <c r="AI115" s="108"/>
      <c r="AJ115" s="79"/>
      <c r="AK115" s="84"/>
      <c r="AL115" s="41" t="s">
        <v>74</v>
      </c>
      <c r="AM115" s="18"/>
      <c r="AN115" s="18"/>
      <c r="AO115" s="19"/>
      <c r="AP115" s="19"/>
      <c r="AQ115" s="19"/>
      <c r="AR115" s="19"/>
      <c r="AS115" s="19"/>
      <c r="AT115" s="19"/>
      <c r="AU115" s="19"/>
      <c r="AV115" s="19"/>
    </row>
    <row r="116" spans="1:48" ht="131.25" customHeight="1">
      <c r="A116" s="308"/>
      <c r="B116" s="149" t="s">
        <v>58</v>
      </c>
      <c r="C116" s="79" t="s">
        <v>68</v>
      </c>
      <c r="D116" s="91" t="s">
        <v>428</v>
      </c>
      <c r="E116" s="73" t="s">
        <v>83</v>
      </c>
      <c r="F116" s="79">
        <v>12</v>
      </c>
      <c r="G116" s="79" t="s">
        <v>64</v>
      </c>
      <c r="H116" s="79">
        <v>2023</v>
      </c>
      <c r="I116" s="79">
        <v>2023</v>
      </c>
      <c r="J116" s="80" t="s">
        <v>429</v>
      </c>
      <c r="K116" s="79" t="s">
        <v>62</v>
      </c>
      <c r="L116" s="309" t="s">
        <v>430</v>
      </c>
      <c r="M116" s="79" t="s">
        <v>64</v>
      </c>
      <c r="N116" s="74" t="s">
        <v>65</v>
      </c>
      <c r="O116" s="79" t="s">
        <v>66</v>
      </c>
      <c r="P116" s="79">
        <v>71300000</v>
      </c>
      <c r="Q116" s="81">
        <v>1</v>
      </c>
      <c r="R116" s="79" t="s">
        <v>64</v>
      </c>
      <c r="S116" s="79" t="s">
        <v>64</v>
      </c>
      <c r="T116" s="82">
        <v>86000</v>
      </c>
      <c r="U116" s="82">
        <v>86000</v>
      </c>
      <c r="V116" s="82">
        <v>0</v>
      </c>
      <c r="W116" s="82">
        <v>172000</v>
      </c>
      <c r="X116" s="83"/>
      <c r="Y116" s="92"/>
      <c r="Z116" s="92">
        <v>225258</v>
      </c>
      <c r="AA116" s="78" t="s">
        <v>167</v>
      </c>
      <c r="AB116" s="108"/>
      <c r="AC116" s="108"/>
      <c r="AD116" s="108"/>
      <c r="AE116" s="108"/>
      <c r="AF116" s="108"/>
      <c r="AG116" s="108"/>
      <c r="AH116" s="108"/>
      <c r="AI116" s="108" t="s">
        <v>73</v>
      </c>
      <c r="AJ116" s="79"/>
      <c r="AK116" s="84"/>
      <c r="AL116" s="41" t="s">
        <v>74</v>
      </c>
      <c r="AM116" s="18"/>
      <c r="AN116" s="18"/>
      <c r="AO116" s="19"/>
      <c r="AP116" s="19"/>
      <c r="AQ116" s="19"/>
      <c r="AR116" s="19"/>
      <c r="AS116" s="19"/>
      <c r="AT116" s="19"/>
      <c r="AU116" s="19"/>
      <c r="AV116" s="19"/>
    </row>
    <row r="117" spans="1:48" ht="116.25" customHeight="1">
      <c r="A117" s="308"/>
      <c r="B117" s="149" t="s">
        <v>58</v>
      </c>
      <c r="C117" s="79" t="s">
        <v>68</v>
      </c>
      <c r="D117" s="310" t="s">
        <v>431</v>
      </c>
      <c r="E117" s="187" t="s">
        <v>1127</v>
      </c>
      <c r="F117" s="79">
        <v>12</v>
      </c>
      <c r="G117" s="79" t="s">
        <v>64</v>
      </c>
      <c r="H117" s="79">
        <v>2023</v>
      </c>
      <c r="I117" s="79">
        <v>2023</v>
      </c>
      <c r="J117" s="80" t="s">
        <v>432</v>
      </c>
      <c r="K117" s="79" t="s">
        <v>62</v>
      </c>
      <c r="L117" s="309" t="s">
        <v>433</v>
      </c>
      <c r="M117" s="79" t="s">
        <v>64</v>
      </c>
      <c r="N117" s="74" t="s">
        <v>65</v>
      </c>
      <c r="O117" s="79" t="s">
        <v>66</v>
      </c>
      <c r="P117" s="79">
        <v>71300000</v>
      </c>
      <c r="Q117" s="81">
        <v>1</v>
      </c>
      <c r="R117" s="79" t="s">
        <v>64</v>
      </c>
      <c r="S117" s="79" t="s">
        <v>64</v>
      </c>
      <c r="T117" s="82">
        <v>88000</v>
      </c>
      <c r="U117" s="82">
        <v>88000</v>
      </c>
      <c r="V117" s="82">
        <v>0</v>
      </c>
      <c r="W117" s="82">
        <v>176000</v>
      </c>
      <c r="X117" s="83"/>
      <c r="Y117" s="92"/>
      <c r="Z117" s="92">
        <v>225258</v>
      </c>
      <c r="AA117" s="78" t="s">
        <v>167</v>
      </c>
      <c r="AB117" s="108"/>
      <c r="AC117" s="108" t="s">
        <v>73</v>
      </c>
      <c r="AD117" s="108"/>
      <c r="AE117" s="108"/>
      <c r="AF117" s="108"/>
      <c r="AG117" s="108"/>
      <c r="AH117" s="108"/>
      <c r="AI117" s="108"/>
      <c r="AJ117" s="79"/>
      <c r="AK117" s="84"/>
      <c r="AL117" s="41" t="s">
        <v>74</v>
      </c>
      <c r="AM117" s="18"/>
      <c r="AN117" s="18"/>
      <c r="AO117" s="19"/>
      <c r="AP117" s="19"/>
      <c r="AQ117" s="19"/>
      <c r="AR117" s="19"/>
      <c r="AS117" s="19"/>
      <c r="AT117" s="19"/>
      <c r="AU117" s="19"/>
      <c r="AV117" s="19"/>
    </row>
    <row r="118" spans="1:48" ht="101.25" customHeight="1">
      <c r="A118" s="308"/>
      <c r="B118" s="149" t="s">
        <v>58</v>
      </c>
      <c r="C118" s="79" t="s">
        <v>68</v>
      </c>
      <c r="D118" s="310" t="s">
        <v>434</v>
      </c>
      <c r="E118" s="73" t="s">
        <v>186</v>
      </c>
      <c r="F118" s="79">
        <v>12</v>
      </c>
      <c r="G118" s="79" t="s">
        <v>64</v>
      </c>
      <c r="H118" s="79">
        <v>2023</v>
      </c>
      <c r="I118" s="79">
        <v>2023</v>
      </c>
      <c r="J118" s="80" t="s">
        <v>187</v>
      </c>
      <c r="K118" s="79" t="s">
        <v>62</v>
      </c>
      <c r="L118" s="80" t="s">
        <v>435</v>
      </c>
      <c r="M118" s="79" t="s">
        <v>64</v>
      </c>
      <c r="N118" s="74" t="s">
        <v>65</v>
      </c>
      <c r="O118" s="79" t="s">
        <v>66</v>
      </c>
      <c r="P118" s="79">
        <v>71300000</v>
      </c>
      <c r="Q118" s="81">
        <v>1</v>
      </c>
      <c r="R118" s="79" t="s">
        <v>64</v>
      </c>
      <c r="S118" s="79" t="s">
        <v>64</v>
      </c>
      <c r="T118" s="82">
        <v>88000</v>
      </c>
      <c r="U118" s="82">
        <v>88000</v>
      </c>
      <c r="V118" s="82">
        <v>0</v>
      </c>
      <c r="W118" s="82">
        <v>176000</v>
      </c>
      <c r="X118" s="83"/>
      <c r="Y118" s="83"/>
      <c r="Z118" s="83"/>
      <c r="AA118" s="78"/>
      <c r="AB118" s="108"/>
      <c r="AC118" s="108"/>
      <c r="AD118" s="108"/>
      <c r="AE118" s="108"/>
      <c r="AF118" s="108"/>
      <c r="AG118" s="108"/>
      <c r="AH118" s="108"/>
      <c r="AI118" s="108" t="s">
        <v>73</v>
      </c>
      <c r="AJ118" s="79"/>
      <c r="AK118" s="84"/>
      <c r="AL118" s="41" t="s">
        <v>74</v>
      </c>
      <c r="AM118" s="18"/>
      <c r="AN118" s="18"/>
      <c r="AO118" s="19"/>
      <c r="AP118" s="19"/>
      <c r="AQ118" s="19"/>
      <c r="AR118" s="19"/>
      <c r="AS118" s="19"/>
      <c r="AT118" s="19"/>
      <c r="AU118" s="19"/>
      <c r="AV118" s="19"/>
    </row>
    <row r="119" spans="1:48" ht="101.25" customHeight="1">
      <c r="A119" s="308"/>
      <c r="B119" s="149" t="s">
        <v>58</v>
      </c>
      <c r="C119" s="79" t="s">
        <v>68</v>
      </c>
      <c r="D119" s="310" t="s">
        <v>436</v>
      </c>
      <c r="E119" s="73" t="s">
        <v>98</v>
      </c>
      <c r="F119" s="79">
        <v>12</v>
      </c>
      <c r="G119" s="79" t="s">
        <v>64</v>
      </c>
      <c r="H119" s="79">
        <v>2023</v>
      </c>
      <c r="I119" s="79">
        <v>2023</v>
      </c>
      <c r="J119" s="80" t="s">
        <v>437</v>
      </c>
      <c r="K119" s="79" t="s">
        <v>62</v>
      </c>
      <c r="L119" s="309" t="s">
        <v>438</v>
      </c>
      <c r="M119" s="79" t="s">
        <v>64</v>
      </c>
      <c r="N119" s="74" t="s">
        <v>65</v>
      </c>
      <c r="O119" s="79" t="s">
        <v>66</v>
      </c>
      <c r="P119" s="79">
        <v>71300000</v>
      </c>
      <c r="Q119" s="81">
        <v>1</v>
      </c>
      <c r="R119" s="79" t="s">
        <v>64</v>
      </c>
      <c r="S119" s="79" t="s">
        <v>64</v>
      </c>
      <c r="T119" s="82">
        <v>90000</v>
      </c>
      <c r="U119" s="82">
        <v>90000</v>
      </c>
      <c r="V119" s="82">
        <v>0</v>
      </c>
      <c r="W119" s="82">
        <v>180000</v>
      </c>
      <c r="X119" s="83"/>
      <c r="Y119" s="83"/>
      <c r="Z119" s="83"/>
      <c r="AA119" s="78"/>
      <c r="AB119" s="108"/>
      <c r="AC119" s="108"/>
      <c r="AD119" s="108"/>
      <c r="AE119" s="108"/>
      <c r="AF119" s="108" t="s">
        <v>73</v>
      </c>
      <c r="AG119" s="108"/>
      <c r="AH119" s="108"/>
      <c r="AI119" s="108"/>
      <c r="AJ119" s="79"/>
      <c r="AK119" s="84"/>
      <c r="AL119" s="41" t="s">
        <v>74</v>
      </c>
      <c r="AM119" s="18"/>
      <c r="AN119" s="18"/>
      <c r="AO119" s="19"/>
      <c r="AP119" s="19"/>
      <c r="AQ119" s="19"/>
      <c r="AR119" s="19"/>
      <c r="AS119" s="19"/>
      <c r="AT119" s="19"/>
      <c r="AU119" s="19"/>
      <c r="AV119" s="19"/>
    </row>
    <row r="120" spans="1:48" ht="101.25" customHeight="1">
      <c r="A120" s="308"/>
      <c r="B120" s="149" t="s">
        <v>58</v>
      </c>
      <c r="C120" s="79" t="s">
        <v>68</v>
      </c>
      <c r="D120" s="310" t="s">
        <v>439</v>
      </c>
      <c r="E120" s="73" t="s">
        <v>324</v>
      </c>
      <c r="F120" s="79">
        <v>12</v>
      </c>
      <c r="G120" s="79" t="s">
        <v>64</v>
      </c>
      <c r="H120" s="79">
        <v>2023</v>
      </c>
      <c r="I120" s="79">
        <v>2023</v>
      </c>
      <c r="J120" s="80" t="s">
        <v>440</v>
      </c>
      <c r="K120" s="79" t="s">
        <v>62</v>
      </c>
      <c r="L120" s="309" t="s">
        <v>441</v>
      </c>
      <c r="M120" s="79" t="s">
        <v>64</v>
      </c>
      <c r="N120" s="74" t="s">
        <v>65</v>
      </c>
      <c r="O120" s="79" t="s">
        <v>66</v>
      </c>
      <c r="P120" s="79">
        <v>71300000</v>
      </c>
      <c r="Q120" s="81">
        <v>1</v>
      </c>
      <c r="R120" s="79" t="s">
        <v>64</v>
      </c>
      <c r="S120" s="79" t="s">
        <v>64</v>
      </c>
      <c r="T120" s="82">
        <v>90000</v>
      </c>
      <c r="U120" s="82">
        <v>90000</v>
      </c>
      <c r="V120" s="82">
        <v>0</v>
      </c>
      <c r="W120" s="82">
        <v>180000</v>
      </c>
      <c r="X120" s="83"/>
      <c r="Y120" s="83"/>
      <c r="Z120" s="83"/>
      <c r="AA120" s="78"/>
      <c r="AB120" s="108"/>
      <c r="AC120" s="108"/>
      <c r="AD120" s="108"/>
      <c r="AE120" s="108"/>
      <c r="AF120" s="108"/>
      <c r="AG120" s="108"/>
      <c r="AH120" s="108" t="s">
        <v>73</v>
      </c>
      <c r="AI120" s="108"/>
      <c r="AJ120" s="79"/>
      <c r="AK120" s="84"/>
      <c r="AL120" s="41" t="s">
        <v>74</v>
      </c>
      <c r="AM120" s="18"/>
      <c r="AN120" s="18"/>
      <c r="AO120" s="19"/>
      <c r="AP120" s="19"/>
      <c r="AQ120" s="19"/>
      <c r="AR120" s="19"/>
      <c r="AS120" s="19"/>
      <c r="AT120" s="19"/>
      <c r="AU120" s="19"/>
      <c r="AV120" s="19"/>
    </row>
    <row r="121" spans="1:48" ht="129.75" customHeight="1">
      <c r="A121" s="308"/>
      <c r="B121" s="149" t="s">
        <v>58</v>
      </c>
      <c r="C121" s="79" t="s">
        <v>68</v>
      </c>
      <c r="D121" s="91" t="s">
        <v>442</v>
      </c>
      <c r="E121" s="73" t="s">
        <v>83</v>
      </c>
      <c r="F121" s="79">
        <v>12</v>
      </c>
      <c r="G121" s="79" t="s">
        <v>64</v>
      </c>
      <c r="H121" s="79">
        <v>2023</v>
      </c>
      <c r="I121" s="79">
        <v>2023</v>
      </c>
      <c r="J121" s="80" t="s">
        <v>443</v>
      </c>
      <c r="K121" s="79" t="s">
        <v>62</v>
      </c>
      <c r="L121" s="309" t="s">
        <v>444</v>
      </c>
      <c r="M121" s="79" t="s">
        <v>64</v>
      </c>
      <c r="N121" s="74" t="s">
        <v>65</v>
      </c>
      <c r="O121" s="79" t="s">
        <v>66</v>
      </c>
      <c r="P121" s="79">
        <v>71300000</v>
      </c>
      <c r="Q121" s="81">
        <v>1</v>
      </c>
      <c r="R121" s="79" t="s">
        <v>64</v>
      </c>
      <c r="S121" s="79" t="s">
        <v>64</v>
      </c>
      <c r="T121" s="82">
        <v>91500</v>
      </c>
      <c r="U121" s="82">
        <v>91500</v>
      </c>
      <c r="V121" s="82">
        <v>0</v>
      </c>
      <c r="W121" s="82">
        <v>183000</v>
      </c>
      <c r="X121" s="83"/>
      <c r="Y121" s="92"/>
      <c r="Z121" s="92">
        <v>225258</v>
      </c>
      <c r="AA121" s="78" t="s">
        <v>167</v>
      </c>
      <c r="AB121" s="108"/>
      <c r="AC121" s="108"/>
      <c r="AD121" s="108"/>
      <c r="AE121" s="108"/>
      <c r="AF121" s="108"/>
      <c r="AG121" s="108"/>
      <c r="AH121" s="108"/>
      <c r="AI121" s="108" t="s">
        <v>73</v>
      </c>
      <c r="AJ121" s="79"/>
      <c r="AK121" s="84"/>
      <c r="AL121" s="41" t="s">
        <v>74</v>
      </c>
      <c r="AM121" s="18"/>
      <c r="AN121" s="18"/>
      <c r="AO121" s="19"/>
      <c r="AP121" s="19"/>
      <c r="AQ121" s="19"/>
      <c r="AR121" s="19"/>
      <c r="AS121" s="19"/>
      <c r="AT121" s="19"/>
      <c r="AU121" s="19"/>
      <c r="AV121" s="19"/>
    </row>
    <row r="122" spans="1:48" ht="101.25" customHeight="1">
      <c r="A122" s="220"/>
      <c r="B122" s="149" t="s">
        <v>58</v>
      </c>
      <c r="C122" s="303" t="s">
        <v>147</v>
      </c>
      <c r="D122" s="304" t="s">
        <v>445</v>
      </c>
      <c r="E122" s="73" t="s">
        <v>149</v>
      </c>
      <c r="F122" s="252">
        <v>12</v>
      </c>
      <c r="G122" s="79" t="s">
        <v>64</v>
      </c>
      <c r="H122" s="79">
        <v>2023</v>
      </c>
      <c r="I122" s="79">
        <v>2023</v>
      </c>
      <c r="J122" s="252" t="s">
        <v>64</v>
      </c>
      <c r="K122" s="252" t="s">
        <v>64</v>
      </c>
      <c r="L122" s="252"/>
      <c r="M122" s="79" t="s">
        <v>64</v>
      </c>
      <c r="N122" s="74" t="s">
        <v>65</v>
      </c>
      <c r="O122" s="254" t="s">
        <v>106</v>
      </c>
      <c r="P122" s="305" t="s">
        <v>150</v>
      </c>
      <c r="Q122" s="254">
        <v>2</v>
      </c>
      <c r="R122" s="79" t="s">
        <v>64</v>
      </c>
      <c r="S122" s="79" t="s">
        <v>64</v>
      </c>
      <c r="T122" s="306">
        <v>62133.33</v>
      </c>
      <c r="U122" s="90">
        <v>61333.33</v>
      </c>
      <c r="V122" s="90">
        <v>61333.33</v>
      </c>
      <c r="W122" s="90">
        <v>184799.99</v>
      </c>
      <c r="X122" s="90">
        <v>0</v>
      </c>
      <c r="Y122" s="307"/>
      <c r="Z122" s="257"/>
      <c r="AA122" s="78"/>
      <c r="AB122" s="108"/>
      <c r="AC122" s="108"/>
      <c r="AD122" s="108"/>
      <c r="AE122" s="108"/>
      <c r="AF122" s="108"/>
      <c r="AG122" s="108"/>
      <c r="AH122" s="108">
        <v>62133.33</v>
      </c>
      <c r="AI122" s="108"/>
      <c r="AJ122" s="254"/>
      <c r="AK122" s="84" t="s">
        <v>1037</v>
      </c>
      <c r="AL122" s="85" t="s">
        <v>67</v>
      </c>
      <c r="AM122" s="18"/>
      <c r="AN122" s="18"/>
      <c r="AO122" s="19"/>
      <c r="AP122" s="19"/>
      <c r="AQ122" s="19"/>
      <c r="AR122" s="19"/>
      <c r="AS122" s="19"/>
      <c r="AT122" s="19"/>
      <c r="AU122" s="19"/>
      <c r="AV122" s="19"/>
    </row>
    <row r="123" spans="1:48" ht="101.25" customHeight="1">
      <c r="A123" s="220"/>
      <c r="B123" s="149" t="s">
        <v>58</v>
      </c>
      <c r="C123" s="126" t="s">
        <v>147</v>
      </c>
      <c r="D123" s="93" t="s">
        <v>446</v>
      </c>
      <c r="E123" s="73" t="s">
        <v>196</v>
      </c>
      <c r="F123" s="94">
        <v>12</v>
      </c>
      <c r="G123" s="79" t="s">
        <v>190</v>
      </c>
      <c r="H123" s="79">
        <v>2023</v>
      </c>
      <c r="I123" s="79">
        <v>2023</v>
      </c>
      <c r="J123" s="94"/>
      <c r="K123" s="94" t="s">
        <v>64</v>
      </c>
      <c r="L123" s="95"/>
      <c r="M123" s="74" t="s">
        <v>62</v>
      </c>
      <c r="N123" s="74" t="s">
        <v>65</v>
      </c>
      <c r="O123" s="97" t="s">
        <v>106</v>
      </c>
      <c r="P123" s="325" t="s">
        <v>150</v>
      </c>
      <c r="Q123" s="97">
        <v>3</v>
      </c>
      <c r="R123" s="79" t="s">
        <v>64</v>
      </c>
      <c r="S123" s="79" t="s">
        <v>64</v>
      </c>
      <c r="T123" s="99">
        <v>186000</v>
      </c>
      <c r="U123" s="100">
        <v>0</v>
      </c>
      <c r="V123" s="100">
        <v>0</v>
      </c>
      <c r="W123" s="100">
        <v>186000</v>
      </c>
      <c r="X123" s="100">
        <v>0</v>
      </c>
      <c r="Y123" s="104"/>
      <c r="Z123" s="101"/>
      <c r="AA123" s="78"/>
      <c r="AB123" s="108">
        <v>23477.88</v>
      </c>
      <c r="AC123" s="108">
        <v>21680.89</v>
      </c>
      <c r="AD123" s="108">
        <v>41437.339999999997</v>
      </c>
      <c r="AE123" s="108">
        <v>4868.62</v>
      </c>
      <c r="AF123" s="108">
        <v>18327.79</v>
      </c>
      <c r="AG123" s="108">
        <v>10614.73</v>
      </c>
      <c r="AH123" s="108">
        <v>14122.12</v>
      </c>
      <c r="AI123" s="108">
        <v>51470.63</v>
      </c>
      <c r="AJ123" s="97"/>
      <c r="AK123" s="330" t="s">
        <v>1038</v>
      </c>
      <c r="AL123" s="85" t="s">
        <v>67</v>
      </c>
      <c r="AM123" s="18"/>
      <c r="AN123" s="18"/>
      <c r="AO123" s="19"/>
      <c r="AP123" s="19"/>
      <c r="AQ123" s="19"/>
      <c r="AR123" s="19"/>
      <c r="AS123" s="19"/>
      <c r="AT123" s="19"/>
      <c r="AU123" s="19"/>
      <c r="AV123" s="19"/>
    </row>
    <row r="124" spans="1:48" ht="101.25" customHeight="1">
      <c r="A124" s="308"/>
      <c r="B124" s="149" t="s">
        <v>58</v>
      </c>
      <c r="C124" s="79" t="s">
        <v>68</v>
      </c>
      <c r="D124" s="310" t="s">
        <v>448</v>
      </c>
      <c r="E124" s="73" t="s">
        <v>180</v>
      </c>
      <c r="F124" s="79">
        <v>12</v>
      </c>
      <c r="G124" s="79" t="s">
        <v>64</v>
      </c>
      <c r="H124" s="79">
        <v>2023</v>
      </c>
      <c r="I124" s="79">
        <v>2023</v>
      </c>
      <c r="J124" s="80" t="s">
        <v>449</v>
      </c>
      <c r="K124" s="79" t="s">
        <v>62</v>
      </c>
      <c r="L124" s="309" t="s">
        <v>450</v>
      </c>
      <c r="M124" s="79" t="s">
        <v>64</v>
      </c>
      <c r="N124" s="74" t="s">
        <v>65</v>
      </c>
      <c r="O124" s="79" t="s">
        <v>66</v>
      </c>
      <c r="P124" s="79">
        <v>71300000</v>
      </c>
      <c r="Q124" s="81">
        <v>1</v>
      </c>
      <c r="R124" s="79" t="s">
        <v>64</v>
      </c>
      <c r="S124" s="79" t="s">
        <v>64</v>
      </c>
      <c r="T124" s="82">
        <v>95500</v>
      </c>
      <c r="U124" s="82">
        <v>95500</v>
      </c>
      <c r="V124" s="82">
        <v>0</v>
      </c>
      <c r="W124" s="82">
        <v>191000</v>
      </c>
      <c r="X124" s="83"/>
      <c r="Y124" s="83"/>
      <c r="Z124" s="83"/>
      <c r="AA124" s="78"/>
      <c r="AB124" s="108" t="s">
        <v>73</v>
      </c>
      <c r="AC124" s="108"/>
      <c r="AD124" s="108"/>
      <c r="AE124" s="108"/>
      <c r="AF124" s="108"/>
      <c r="AG124" s="108"/>
      <c r="AH124" s="108"/>
      <c r="AI124" s="108"/>
      <c r="AJ124" s="79"/>
      <c r="AK124" s="84"/>
      <c r="AL124" s="41" t="s">
        <v>74</v>
      </c>
      <c r="AM124" s="18"/>
      <c r="AN124" s="18"/>
      <c r="AO124" s="19"/>
      <c r="AP124" s="19"/>
      <c r="AQ124" s="19"/>
      <c r="AR124" s="19"/>
      <c r="AS124" s="19"/>
      <c r="AT124" s="19"/>
      <c r="AU124" s="19"/>
      <c r="AV124" s="19"/>
    </row>
    <row r="125" spans="1:48" ht="101.25" customHeight="1">
      <c r="A125" s="158"/>
      <c r="B125" s="149" t="s">
        <v>58</v>
      </c>
      <c r="C125" s="74" t="s">
        <v>59</v>
      </c>
      <c r="D125" s="127" t="s">
        <v>451</v>
      </c>
      <c r="E125" s="73" t="s">
        <v>452</v>
      </c>
      <c r="F125" s="74">
        <v>14</v>
      </c>
      <c r="G125" s="79" t="s">
        <v>62</v>
      </c>
      <c r="H125" s="79">
        <v>2022</v>
      </c>
      <c r="I125" s="79">
        <v>2022</v>
      </c>
      <c r="J125" s="74" t="s">
        <v>63</v>
      </c>
      <c r="K125" s="74" t="s">
        <v>64</v>
      </c>
      <c r="L125" s="74" t="s">
        <v>63</v>
      </c>
      <c r="M125" s="79" t="s">
        <v>64</v>
      </c>
      <c r="N125" s="74" t="s">
        <v>65</v>
      </c>
      <c r="O125" s="75" t="s">
        <v>66</v>
      </c>
      <c r="P125" s="74" t="s">
        <v>453</v>
      </c>
      <c r="Q125" s="75">
        <v>1</v>
      </c>
      <c r="R125" s="79" t="s">
        <v>64</v>
      </c>
      <c r="S125" s="79" t="s">
        <v>64</v>
      </c>
      <c r="T125" s="76">
        <v>112000</v>
      </c>
      <c r="U125" s="52">
        <v>84000</v>
      </c>
      <c r="V125" s="52">
        <v>0</v>
      </c>
      <c r="W125" s="52">
        <v>196000</v>
      </c>
      <c r="X125" s="75" t="s">
        <v>64</v>
      </c>
      <c r="Y125" s="129"/>
      <c r="Z125" s="77" t="s">
        <v>64</v>
      </c>
      <c r="AA125" s="78"/>
      <c r="AB125" s="108"/>
      <c r="AC125" s="108"/>
      <c r="AD125" s="108"/>
      <c r="AE125" s="108"/>
      <c r="AF125" s="108"/>
      <c r="AG125" s="108"/>
      <c r="AH125" s="108"/>
      <c r="AI125" s="108">
        <v>168000</v>
      </c>
      <c r="AJ125" s="75"/>
      <c r="AK125" s="127"/>
      <c r="AL125" s="85" t="s">
        <v>67</v>
      </c>
      <c r="AM125" s="18"/>
      <c r="AN125" s="18"/>
      <c r="AO125" s="19"/>
      <c r="AP125" s="19"/>
      <c r="AQ125" s="19"/>
      <c r="AR125" s="19"/>
      <c r="AS125" s="19"/>
      <c r="AT125" s="19"/>
      <c r="AU125" s="19"/>
      <c r="AV125" s="19"/>
    </row>
    <row r="126" spans="1:48" ht="131.25" customHeight="1">
      <c r="A126" s="308"/>
      <c r="B126" s="149">
        <v>3990570925</v>
      </c>
      <c r="C126" s="79" t="s">
        <v>68</v>
      </c>
      <c r="D126" s="91" t="s">
        <v>454</v>
      </c>
      <c r="E126" s="73" t="s">
        <v>455</v>
      </c>
      <c r="F126" s="79">
        <v>12</v>
      </c>
      <c r="G126" s="79" t="s">
        <v>64</v>
      </c>
      <c r="H126" s="79">
        <v>2023</v>
      </c>
      <c r="I126" s="79">
        <v>2023</v>
      </c>
      <c r="J126" s="80" t="s">
        <v>456</v>
      </c>
      <c r="K126" s="79" t="s">
        <v>62</v>
      </c>
      <c r="L126" s="309" t="s">
        <v>457</v>
      </c>
      <c r="M126" s="79" t="s">
        <v>64</v>
      </c>
      <c r="N126" s="74" t="s">
        <v>65</v>
      </c>
      <c r="O126" s="79" t="s">
        <v>66</v>
      </c>
      <c r="P126" s="79">
        <v>71300000</v>
      </c>
      <c r="Q126" s="81">
        <v>1</v>
      </c>
      <c r="R126" s="79" t="s">
        <v>64</v>
      </c>
      <c r="S126" s="79" t="s">
        <v>64</v>
      </c>
      <c r="T126" s="82">
        <v>98500</v>
      </c>
      <c r="U126" s="82">
        <v>98500</v>
      </c>
      <c r="V126" s="82">
        <v>0</v>
      </c>
      <c r="W126" s="82">
        <v>197000</v>
      </c>
      <c r="X126" s="83"/>
      <c r="Y126" s="92"/>
      <c r="Z126" s="92">
        <v>225258</v>
      </c>
      <c r="AA126" s="78" t="s">
        <v>167</v>
      </c>
      <c r="AB126" s="108"/>
      <c r="AC126" s="108"/>
      <c r="AD126" s="108"/>
      <c r="AE126" s="108" t="s">
        <v>73</v>
      </c>
      <c r="AF126" s="108"/>
      <c r="AG126" s="108"/>
      <c r="AH126" s="108"/>
      <c r="AI126" s="108"/>
      <c r="AJ126" s="79"/>
      <c r="AK126" s="84"/>
      <c r="AL126" s="41" t="s">
        <v>74</v>
      </c>
      <c r="AM126" s="18"/>
      <c r="AN126" s="18"/>
      <c r="AO126" s="19"/>
      <c r="AP126" s="19"/>
      <c r="AQ126" s="19"/>
      <c r="AR126" s="19"/>
      <c r="AS126" s="19"/>
      <c r="AT126" s="19"/>
      <c r="AU126" s="19"/>
      <c r="AV126" s="19"/>
    </row>
    <row r="127" spans="1:48" ht="88.5" customHeight="1">
      <c r="A127" s="308"/>
      <c r="B127" s="149" t="s">
        <v>58</v>
      </c>
      <c r="C127" s="79" t="s">
        <v>68</v>
      </c>
      <c r="D127" s="310" t="s">
        <v>458</v>
      </c>
      <c r="E127" s="187" t="s">
        <v>83</v>
      </c>
      <c r="F127" s="79">
        <v>12</v>
      </c>
      <c r="G127" s="79" t="s">
        <v>64</v>
      </c>
      <c r="H127" s="79">
        <v>2023</v>
      </c>
      <c r="I127" s="79">
        <v>2023</v>
      </c>
      <c r="J127" s="80"/>
      <c r="K127" s="79" t="s">
        <v>62</v>
      </c>
      <c r="L127" s="309" t="s">
        <v>459</v>
      </c>
      <c r="M127" s="79" t="s">
        <v>64</v>
      </c>
      <c r="N127" s="74" t="s">
        <v>65</v>
      </c>
      <c r="O127" s="79" t="s">
        <v>66</v>
      </c>
      <c r="P127" s="79">
        <v>71300000</v>
      </c>
      <c r="Q127" s="81">
        <v>1</v>
      </c>
      <c r="R127" s="79" t="s">
        <v>64</v>
      </c>
      <c r="S127" s="79" t="s">
        <v>64</v>
      </c>
      <c r="T127" s="82">
        <v>99500</v>
      </c>
      <c r="U127" s="82">
        <v>99500</v>
      </c>
      <c r="V127" s="82">
        <v>0</v>
      </c>
      <c r="W127" s="82">
        <v>199000</v>
      </c>
      <c r="X127" s="83"/>
      <c r="Y127" s="83"/>
      <c r="Z127" s="83"/>
      <c r="AA127" s="78"/>
      <c r="AB127" s="108"/>
      <c r="AC127" s="108"/>
      <c r="AD127" s="108"/>
      <c r="AE127" s="108"/>
      <c r="AF127" s="108"/>
      <c r="AG127" s="108"/>
      <c r="AH127" s="108"/>
      <c r="AI127" s="108" t="s">
        <v>73</v>
      </c>
      <c r="AJ127" s="79"/>
      <c r="AK127" s="84"/>
      <c r="AL127" s="41" t="s">
        <v>74</v>
      </c>
      <c r="AM127" s="18"/>
      <c r="AN127" s="18"/>
      <c r="AO127" s="19"/>
      <c r="AP127" s="19"/>
      <c r="AQ127" s="19"/>
      <c r="AR127" s="19"/>
      <c r="AS127" s="19"/>
      <c r="AT127" s="19"/>
      <c r="AU127" s="19"/>
      <c r="AV127" s="19"/>
    </row>
    <row r="128" spans="1:48" ht="118.5" customHeight="1">
      <c r="A128" s="308"/>
      <c r="B128" s="149" t="s">
        <v>58</v>
      </c>
      <c r="C128" s="79" t="s">
        <v>68</v>
      </c>
      <c r="D128" s="310" t="s">
        <v>460</v>
      </c>
      <c r="E128" s="73" t="s">
        <v>455</v>
      </c>
      <c r="F128" s="79">
        <v>12</v>
      </c>
      <c r="G128" s="79" t="s">
        <v>64</v>
      </c>
      <c r="H128" s="79">
        <v>2023</v>
      </c>
      <c r="I128" s="79">
        <v>2023</v>
      </c>
      <c r="J128" s="80" t="s">
        <v>461</v>
      </c>
      <c r="K128" s="79" t="s">
        <v>62</v>
      </c>
      <c r="L128" s="309" t="s">
        <v>462</v>
      </c>
      <c r="M128" s="79" t="s">
        <v>64</v>
      </c>
      <c r="N128" s="74" t="s">
        <v>65</v>
      </c>
      <c r="O128" s="79" t="s">
        <v>66</v>
      </c>
      <c r="P128" s="79">
        <v>71300000</v>
      </c>
      <c r="Q128" s="81">
        <v>1</v>
      </c>
      <c r="R128" s="79" t="s">
        <v>64</v>
      </c>
      <c r="S128" s="79" t="s">
        <v>64</v>
      </c>
      <c r="T128" s="82">
        <v>100500</v>
      </c>
      <c r="U128" s="82">
        <v>100500</v>
      </c>
      <c r="V128" s="82">
        <v>0</v>
      </c>
      <c r="W128" s="82">
        <v>201000</v>
      </c>
      <c r="X128" s="83"/>
      <c r="Y128" s="92"/>
      <c r="Z128" s="92">
        <v>225258</v>
      </c>
      <c r="AA128" s="78" t="s">
        <v>167</v>
      </c>
      <c r="AB128" s="108"/>
      <c r="AC128" s="108"/>
      <c r="AD128" s="108"/>
      <c r="AE128" s="108" t="s">
        <v>73</v>
      </c>
      <c r="AF128" s="108"/>
      <c r="AG128" s="108"/>
      <c r="AH128" s="108"/>
      <c r="AI128" s="108"/>
      <c r="AJ128" s="79"/>
      <c r="AK128" s="84"/>
      <c r="AL128" s="41" t="s">
        <v>74</v>
      </c>
      <c r="AM128" s="18"/>
      <c r="AN128" s="18"/>
      <c r="AO128" s="19"/>
      <c r="AP128" s="19"/>
      <c r="AQ128" s="19"/>
      <c r="AR128" s="19"/>
      <c r="AS128" s="19"/>
      <c r="AT128" s="19"/>
      <c r="AU128" s="19"/>
      <c r="AV128" s="19"/>
    </row>
    <row r="129" spans="1:48" ht="101.25" customHeight="1">
      <c r="A129" s="308"/>
      <c r="B129" s="149" t="s">
        <v>58</v>
      </c>
      <c r="C129" s="79" t="s">
        <v>68</v>
      </c>
      <c r="D129" s="310" t="s">
        <v>463</v>
      </c>
      <c r="E129" s="73" t="s">
        <v>322</v>
      </c>
      <c r="F129" s="79">
        <v>12</v>
      </c>
      <c r="G129" s="79" t="s">
        <v>64</v>
      </c>
      <c r="H129" s="79">
        <v>2023</v>
      </c>
      <c r="I129" s="79">
        <v>2023</v>
      </c>
      <c r="J129" s="80" t="s">
        <v>464</v>
      </c>
      <c r="K129" s="79" t="s">
        <v>62</v>
      </c>
      <c r="L129" s="309" t="s">
        <v>465</v>
      </c>
      <c r="M129" s="79" t="s">
        <v>64</v>
      </c>
      <c r="N129" s="74" t="s">
        <v>65</v>
      </c>
      <c r="O129" s="79" t="s">
        <v>66</v>
      </c>
      <c r="P129" s="79">
        <v>71300000</v>
      </c>
      <c r="Q129" s="81">
        <v>1</v>
      </c>
      <c r="R129" s="79" t="s">
        <v>64</v>
      </c>
      <c r="S129" s="79" t="s">
        <v>64</v>
      </c>
      <c r="T129" s="82">
        <v>103500</v>
      </c>
      <c r="U129" s="82">
        <v>103500</v>
      </c>
      <c r="V129" s="82">
        <v>0</v>
      </c>
      <c r="W129" s="82">
        <v>207000</v>
      </c>
      <c r="X129" s="83"/>
      <c r="Y129" s="92"/>
      <c r="Z129" s="92">
        <v>225258</v>
      </c>
      <c r="AA129" s="78" t="s">
        <v>167</v>
      </c>
      <c r="AB129" s="108"/>
      <c r="AC129" s="108"/>
      <c r="AD129" s="108"/>
      <c r="AE129" s="108"/>
      <c r="AF129" s="108"/>
      <c r="AG129" s="108" t="s">
        <v>73</v>
      </c>
      <c r="AH129" s="108"/>
      <c r="AI129" s="108"/>
      <c r="AJ129" s="79"/>
      <c r="AK129" s="84"/>
      <c r="AL129" s="41" t="s">
        <v>74</v>
      </c>
      <c r="AM129" s="18"/>
      <c r="AN129" s="18"/>
      <c r="AO129" s="19"/>
      <c r="AP129" s="19"/>
      <c r="AQ129" s="19"/>
      <c r="AR129" s="19"/>
      <c r="AS129" s="19"/>
      <c r="AT129" s="19"/>
      <c r="AU129" s="19"/>
      <c r="AV129" s="19"/>
    </row>
    <row r="130" spans="1:48" ht="101.25" customHeight="1">
      <c r="A130" s="308"/>
      <c r="B130" s="149" t="s">
        <v>58</v>
      </c>
      <c r="C130" s="79" t="s">
        <v>68</v>
      </c>
      <c r="D130" s="310" t="s">
        <v>466</v>
      </c>
      <c r="E130" s="73" t="s">
        <v>374</v>
      </c>
      <c r="F130" s="79">
        <v>12</v>
      </c>
      <c r="G130" s="79" t="s">
        <v>64</v>
      </c>
      <c r="H130" s="79">
        <v>2023</v>
      </c>
      <c r="I130" s="79">
        <v>2023</v>
      </c>
      <c r="J130" s="80" t="s">
        <v>467</v>
      </c>
      <c r="K130" s="79" t="s">
        <v>62</v>
      </c>
      <c r="L130" s="309" t="s">
        <v>468</v>
      </c>
      <c r="M130" s="79" t="s">
        <v>64</v>
      </c>
      <c r="N130" s="74" t="s">
        <v>65</v>
      </c>
      <c r="O130" s="79" t="s">
        <v>66</v>
      </c>
      <c r="P130" s="79">
        <v>71300000</v>
      </c>
      <c r="Q130" s="81">
        <v>1</v>
      </c>
      <c r="R130" s="79" t="s">
        <v>64</v>
      </c>
      <c r="S130" s="79" t="s">
        <v>64</v>
      </c>
      <c r="T130" s="82">
        <v>104500</v>
      </c>
      <c r="U130" s="82">
        <v>104500</v>
      </c>
      <c r="V130" s="82">
        <v>0</v>
      </c>
      <c r="W130" s="82">
        <v>209000</v>
      </c>
      <c r="X130" s="83"/>
      <c r="Y130" s="83"/>
      <c r="Z130" s="83"/>
      <c r="AA130" s="78"/>
      <c r="AB130" s="108"/>
      <c r="AC130" s="108"/>
      <c r="AD130" s="108"/>
      <c r="AE130" s="108"/>
      <c r="AF130" s="108"/>
      <c r="AG130" s="108"/>
      <c r="AH130" s="108" t="s">
        <v>73</v>
      </c>
      <c r="AI130" s="108"/>
      <c r="AJ130" s="79"/>
      <c r="AK130" s="84"/>
      <c r="AL130" s="41" t="s">
        <v>74</v>
      </c>
      <c r="AM130" s="18"/>
      <c r="AN130" s="18"/>
      <c r="AO130" s="19"/>
      <c r="AP130" s="19"/>
      <c r="AQ130" s="19"/>
      <c r="AR130" s="19"/>
      <c r="AS130" s="19"/>
      <c r="AT130" s="19"/>
      <c r="AU130" s="19"/>
      <c r="AV130" s="19"/>
    </row>
    <row r="131" spans="1:48" ht="101.25" customHeight="1">
      <c r="A131" s="158"/>
      <c r="B131" s="149" t="s">
        <v>58</v>
      </c>
      <c r="C131" s="74" t="s">
        <v>59</v>
      </c>
      <c r="D131" s="127" t="s">
        <v>470</v>
      </c>
      <c r="E131" s="73" t="s">
        <v>452</v>
      </c>
      <c r="F131" s="74">
        <v>6</v>
      </c>
      <c r="G131" s="79" t="s">
        <v>64</v>
      </c>
      <c r="H131" s="79">
        <v>2022</v>
      </c>
      <c r="I131" s="79">
        <v>2022</v>
      </c>
      <c r="J131" s="74" t="s">
        <v>63</v>
      </c>
      <c r="K131" s="74" t="s">
        <v>64</v>
      </c>
      <c r="L131" s="74" t="s">
        <v>63</v>
      </c>
      <c r="M131" s="79" t="s">
        <v>64</v>
      </c>
      <c r="N131" s="74" t="s">
        <v>65</v>
      </c>
      <c r="O131" s="75" t="s">
        <v>66</v>
      </c>
      <c r="P131" s="74" t="s">
        <v>471</v>
      </c>
      <c r="Q131" s="75">
        <v>2</v>
      </c>
      <c r="R131" s="79" t="s">
        <v>64</v>
      </c>
      <c r="S131" s="79" t="s">
        <v>64</v>
      </c>
      <c r="T131" s="52">
        <v>210000</v>
      </c>
      <c r="U131" s="52">
        <v>0</v>
      </c>
      <c r="V131" s="52">
        <v>0</v>
      </c>
      <c r="W131" s="52">
        <v>210000</v>
      </c>
      <c r="X131" s="75" t="s">
        <v>64</v>
      </c>
      <c r="Y131" s="129"/>
      <c r="Z131" s="77" t="s">
        <v>64</v>
      </c>
      <c r="AA131" s="78"/>
      <c r="AB131" s="108" t="s">
        <v>109</v>
      </c>
      <c r="AC131" s="108"/>
      <c r="AD131" s="108" t="s">
        <v>109</v>
      </c>
      <c r="AE131" s="108"/>
      <c r="AF131" s="108"/>
      <c r="AG131" s="108"/>
      <c r="AH131" s="108"/>
      <c r="AI131" s="108">
        <v>210000</v>
      </c>
      <c r="AJ131" s="75"/>
      <c r="AK131" s="74" t="s">
        <v>412</v>
      </c>
      <c r="AL131" s="41" t="s">
        <v>74</v>
      </c>
      <c r="AM131" s="18"/>
      <c r="AN131" s="18"/>
      <c r="AO131" s="19"/>
      <c r="AP131" s="19"/>
      <c r="AQ131" s="19"/>
      <c r="AR131" s="19"/>
      <c r="AS131" s="19"/>
      <c r="AT131" s="19"/>
      <c r="AU131" s="19"/>
      <c r="AV131" s="19"/>
    </row>
    <row r="132" spans="1:48" ht="101.25" customHeight="1">
      <c r="A132" s="158"/>
      <c r="B132" s="149" t="s">
        <v>58</v>
      </c>
      <c r="C132" s="74" t="s">
        <v>59</v>
      </c>
      <c r="D132" s="127" t="s">
        <v>472</v>
      </c>
      <c r="E132" s="73" t="s">
        <v>473</v>
      </c>
      <c r="F132" s="74">
        <v>24</v>
      </c>
      <c r="G132" s="79" t="s">
        <v>62</v>
      </c>
      <c r="H132" s="79">
        <v>2022</v>
      </c>
      <c r="I132" s="79">
        <v>2022</v>
      </c>
      <c r="J132" s="74" t="s">
        <v>63</v>
      </c>
      <c r="K132" s="74" t="s">
        <v>64</v>
      </c>
      <c r="L132" s="74" t="s">
        <v>63</v>
      </c>
      <c r="M132" s="79" t="s">
        <v>64</v>
      </c>
      <c r="N132" s="74" t="s">
        <v>65</v>
      </c>
      <c r="O132" s="75" t="s">
        <v>66</v>
      </c>
      <c r="P132" s="74" t="s">
        <v>474</v>
      </c>
      <c r="Q132" s="75">
        <v>2</v>
      </c>
      <c r="R132" s="75" t="s">
        <v>62</v>
      </c>
      <c r="S132" s="79" t="s">
        <v>64</v>
      </c>
      <c r="T132" s="76">
        <v>105000</v>
      </c>
      <c r="U132" s="52">
        <v>105000</v>
      </c>
      <c r="V132" s="52">
        <v>0</v>
      </c>
      <c r="W132" s="52">
        <v>210000</v>
      </c>
      <c r="X132" s="75" t="s">
        <v>64</v>
      </c>
      <c r="Y132" s="129"/>
      <c r="Z132" s="77" t="s">
        <v>64</v>
      </c>
      <c r="AA132" s="78"/>
      <c r="AB132" s="108" t="s">
        <v>109</v>
      </c>
      <c r="AC132" s="108" t="s">
        <v>109</v>
      </c>
      <c r="AD132" s="108" t="s">
        <v>109</v>
      </c>
      <c r="AE132" s="108" t="s">
        <v>109</v>
      </c>
      <c r="AF132" s="108" t="s">
        <v>109</v>
      </c>
      <c r="AG132" s="108" t="s">
        <v>109</v>
      </c>
      <c r="AH132" s="108" t="s">
        <v>109</v>
      </c>
      <c r="AI132" s="108" t="s">
        <v>109</v>
      </c>
      <c r="AJ132" s="75"/>
      <c r="AK132" s="127" t="s">
        <v>475</v>
      </c>
      <c r="AL132" s="85" t="s">
        <v>67</v>
      </c>
      <c r="AM132" s="18"/>
      <c r="AN132" s="18"/>
      <c r="AO132" s="19"/>
      <c r="AP132" s="19"/>
      <c r="AQ132" s="19"/>
      <c r="AR132" s="19"/>
      <c r="AS132" s="19"/>
      <c r="AT132" s="19"/>
      <c r="AU132" s="19"/>
      <c r="AV132" s="19"/>
    </row>
    <row r="133" spans="1:48" ht="109.5" customHeight="1">
      <c r="A133" s="308"/>
      <c r="B133" s="149" t="s">
        <v>58</v>
      </c>
      <c r="C133" s="79" t="s">
        <v>68</v>
      </c>
      <c r="D133" s="91" t="s">
        <v>476</v>
      </c>
      <c r="E133" s="73" t="s">
        <v>83</v>
      </c>
      <c r="F133" s="79">
        <v>12</v>
      </c>
      <c r="G133" s="79" t="s">
        <v>64</v>
      </c>
      <c r="H133" s="79">
        <v>2023</v>
      </c>
      <c r="I133" s="79">
        <v>2023</v>
      </c>
      <c r="J133" s="80" t="s">
        <v>477</v>
      </c>
      <c r="K133" s="79" t="s">
        <v>62</v>
      </c>
      <c r="L133" s="309" t="s">
        <v>478</v>
      </c>
      <c r="M133" s="79" t="s">
        <v>64</v>
      </c>
      <c r="N133" s="74" t="s">
        <v>65</v>
      </c>
      <c r="O133" s="79" t="s">
        <v>66</v>
      </c>
      <c r="P133" s="79">
        <v>71300000</v>
      </c>
      <c r="Q133" s="81">
        <v>1</v>
      </c>
      <c r="R133" s="79" t="s">
        <v>64</v>
      </c>
      <c r="S133" s="79" t="s">
        <v>64</v>
      </c>
      <c r="T133" s="82">
        <v>106500</v>
      </c>
      <c r="U133" s="82">
        <v>106500</v>
      </c>
      <c r="V133" s="82">
        <v>0</v>
      </c>
      <c r="W133" s="82">
        <v>213000</v>
      </c>
      <c r="X133" s="83"/>
      <c r="Y133" s="92"/>
      <c r="Z133" s="92">
        <v>225258</v>
      </c>
      <c r="AA133" s="78" t="s">
        <v>167</v>
      </c>
      <c r="AB133" s="108"/>
      <c r="AC133" s="108"/>
      <c r="AD133" s="108"/>
      <c r="AE133" s="108"/>
      <c r="AF133" s="108"/>
      <c r="AG133" s="108"/>
      <c r="AH133" s="108"/>
      <c r="AI133" s="108" t="s">
        <v>73</v>
      </c>
      <c r="AJ133" s="79"/>
      <c r="AK133" s="84"/>
      <c r="AL133" s="41" t="s">
        <v>74</v>
      </c>
      <c r="AM133" s="18"/>
      <c r="AN133" s="18"/>
      <c r="AO133" s="19"/>
      <c r="AP133" s="19"/>
      <c r="AQ133" s="19"/>
      <c r="AR133" s="19"/>
      <c r="AS133" s="19"/>
      <c r="AT133" s="19"/>
      <c r="AU133" s="19"/>
      <c r="AV133" s="19"/>
    </row>
    <row r="134" spans="1:48" ht="101.25" customHeight="1">
      <c r="A134" s="308"/>
      <c r="B134" s="149" t="s">
        <v>58</v>
      </c>
      <c r="C134" s="79" t="s">
        <v>68</v>
      </c>
      <c r="D134" s="91" t="s">
        <v>479</v>
      </c>
      <c r="E134" s="73" t="s">
        <v>225</v>
      </c>
      <c r="F134" s="79">
        <v>12</v>
      </c>
      <c r="G134" s="79" t="s">
        <v>64</v>
      </c>
      <c r="H134" s="79">
        <v>2023</v>
      </c>
      <c r="I134" s="79">
        <v>2023</v>
      </c>
      <c r="J134" s="80" t="s">
        <v>480</v>
      </c>
      <c r="K134" s="79" t="s">
        <v>62</v>
      </c>
      <c r="L134" s="309" t="s">
        <v>481</v>
      </c>
      <c r="M134" s="79" t="s">
        <v>64</v>
      </c>
      <c r="N134" s="74" t="s">
        <v>65</v>
      </c>
      <c r="O134" s="79" t="s">
        <v>66</v>
      </c>
      <c r="P134" s="79">
        <v>71300000</v>
      </c>
      <c r="Q134" s="81">
        <v>1</v>
      </c>
      <c r="R134" s="79" t="s">
        <v>64</v>
      </c>
      <c r="S134" s="79" t="s">
        <v>64</v>
      </c>
      <c r="T134" s="82">
        <v>107000</v>
      </c>
      <c r="U134" s="82">
        <v>107000</v>
      </c>
      <c r="V134" s="82">
        <v>0</v>
      </c>
      <c r="W134" s="82">
        <v>214000</v>
      </c>
      <c r="X134" s="83"/>
      <c r="Y134" s="92"/>
      <c r="Z134" s="92">
        <v>225258</v>
      </c>
      <c r="AA134" s="78" t="s">
        <v>167</v>
      </c>
      <c r="AB134" s="108"/>
      <c r="AC134" s="108"/>
      <c r="AD134" s="108"/>
      <c r="AE134" s="108"/>
      <c r="AF134" s="108" t="s">
        <v>73</v>
      </c>
      <c r="AG134" s="108"/>
      <c r="AH134" s="108"/>
      <c r="AI134" s="108"/>
      <c r="AJ134" s="79"/>
      <c r="AK134" s="84"/>
      <c r="AL134" s="41" t="s">
        <v>74</v>
      </c>
      <c r="AM134" s="18"/>
      <c r="AN134" s="18"/>
      <c r="AO134" s="19"/>
      <c r="AP134" s="19"/>
      <c r="AQ134" s="19"/>
      <c r="AR134" s="19"/>
      <c r="AS134" s="19"/>
      <c r="AT134" s="19"/>
      <c r="AU134" s="19"/>
      <c r="AV134" s="19"/>
    </row>
    <row r="135" spans="1:48" ht="101.25" customHeight="1">
      <c r="A135" s="158"/>
      <c r="B135" s="149" t="s">
        <v>58</v>
      </c>
      <c r="C135" s="74" t="s">
        <v>59</v>
      </c>
      <c r="D135" s="127" t="s">
        <v>482</v>
      </c>
      <c r="E135" s="73" t="s">
        <v>452</v>
      </c>
      <c r="F135" s="74">
        <v>36</v>
      </c>
      <c r="G135" s="79" t="s">
        <v>62</v>
      </c>
      <c r="H135" s="79">
        <v>2022</v>
      </c>
      <c r="I135" s="79">
        <v>2022</v>
      </c>
      <c r="J135" s="74" t="s">
        <v>63</v>
      </c>
      <c r="K135" s="74" t="s">
        <v>64</v>
      </c>
      <c r="L135" s="74" t="s">
        <v>63</v>
      </c>
      <c r="M135" s="79" t="s">
        <v>64</v>
      </c>
      <c r="N135" s="74" t="s">
        <v>65</v>
      </c>
      <c r="O135" s="75" t="s">
        <v>66</v>
      </c>
      <c r="P135" s="74" t="s">
        <v>453</v>
      </c>
      <c r="Q135" s="75">
        <v>1</v>
      </c>
      <c r="R135" s="79" t="s">
        <v>64</v>
      </c>
      <c r="S135" s="79" t="s">
        <v>64</v>
      </c>
      <c r="T135" s="76">
        <v>13400</v>
      </c>
      <c r="U135" s="52">
        <v>80400</v>
      </c>
      <c r="V135" s="52">
        <v>120600</v>
      </c>
      <c r="W135" s="52">
        <v>214400</v>
      </c>
      <c r="X135" s="75" t="s">
        <v>64</v>
      </c>
      <c r="Y135" s="129"/>
      <c r="Z135" s="77" t="s">
        <v>64</v>
      </c>
      <c r="AA135" s="78"/>
      <c r="AB135" s="108"/>
      <c r="AC135" s="108"/>
      <c r="AD135" s="108"/>
      <c r="AE135" s="108"/>
      <c r="AF135" s="108"/>
      <c r="AG135" s="108"/>
      <c r="AH135" s="108"/>
      <c r="AI135" s="108">
        <v>71466.666666666672</v>
      </c>
      <c r="AJ135" s="75"/>
      <c r="AK135" s="127"/>
      <c r="AL135" s="85" t="s">
        <v>67</v>
      </c>
      <c r="AM135" s="18"/>
      <c r="AN135" s="18"/>
      <c r="AO135" s="19"/>
      <c r="AP135" s="19"/>
      <c r="AQ135" s="19"/>
      <c r="AR135" s="19"/>
      <c r="AS135" s="19"/>
      <c r="AT135" s="19"/>
      <c r="AU135" s="19"/>
      <c r="AV135" s="19"/>
    </row>
    <row r="136" spans="1:48" ht="101.25" customHeight="1">
      <c r="A136" s="308"/>
      <c r="B136" s="149" t="s">
        <v>58</v>
      </c>
      <c r="C136" s="79" t="s">
        <v>68</v>
      </c>
      <c r="D136" s="310" t="s">
        <v>483</v>
      </c>
      <c r="E136" s="187" t="s">
        <v>1129</v>
      </c>
      <c r="F136" s="79">
        <v>12</v>
      </c>
      <c r="G136" s="79" t="s">
        <v>64</v>
      </c>
      <c r="H136" s="79">
        <v>2023</v>
      </c>
      <c r="I136" s="79">
        <v>2023</v>
      </c>
      <c r="J136" s="80" t="s">
        <v>484</v>
      </c>
      <c r="K136" s="79" t="s">
        <v>62</v>
      </c>
      <c r="L136" s="309" t="s">
        <v>485</v>
      </c>
      <c r="M136" s="79" t="s">
        <v>64</v>
      </c>
      <c r="N136" s="74" t="s">
        <v>65</v>
      </c>
      <c r="O136" s="79" t="s">
        <v>66</v>
      </c>
      <c r="P136" s="79">
        <v>71300000</v>
      </c>
      <c r="Q136" s="81">
        <v>1</v>
      </c>
      <c r="R136" s="79" t="s">
        <v>64</v>
      </c>
      <c r="S136" s="79" t="s">
        <v>64</v>
      </c>
      <c r="T136" s="82">
        <v>108000</v>
      </c>
      <c r="U136" s="82">
        <v>108000</v>
      </c>
      <c r="V136" s="82">
        <v>0</v>
      </c>
      <c r="W136" s="82">
        <v>216000</v>
      </c>
      <c r="X136" s="83"/>
      <c r="Y136" s="83"/>
      <c r="Z136" s="83"/>
      <c r="AA136" s="78"/>
      <c r="AB136" s="108"/>
      <c r="AC136" s="108"/>
      <c r="AD136" s="108"/>
      <c r="AE136" s="108"/>
      <c r="AF136" s="108" t="s">
        <v>73</v>
      </c>
      <c r="AG136" s="108"/>
      <c r="AH136" s="108"/>
      <c r="AI136" s="108"/>
      <c r="AJ136" s="79"/>
      <c r="AK136" s="84"/>
      <c r="AL136" s="41" t="s">
        <v>74</v>
      </c>
      <c r="AM136" s="18"/>
      <c r="AN136" s="18"/>
      <c r="AO136" s="19"/>
      <c r="AP136" s="19"/>
      <c r="AQ136" s="19"/>
      <c r="AR136" s="19"/>
      <c r="AS136" s="19"/>
      <c r="AT136" s="19"/>
      <c r="AU136" s="19"/>
      <c r="AV136" s="19"/>
    </row>
    <row r="137" spans="1:48" ht="127.5" customHeight="1">
      <c r="A137" s="308"/>
      <c r="B137" s="149" t="s">
        <v>58</v>
      </c>
      <c r="C137" s="79" t="s">
        <v>68</v>
      </c>
      <c r="D137" s="310" t="s">
        <v>486</v>
      </c>
      <c r="E137" s="73" t="s">
        <v>487</v>
      </c>
      <c r="F137" s="79">
        <v>12</v>
      </c>
      <c r="G137" s="79" t="s">
        <v>64</v>
      </c>
      <c r="H137" s="79">
        <v>2023</v>
      </c>
      <c r="I137" s="79">
        <v>2023</v>
      </c>
      <c r="J137" s="80" t="s">
        <v>488</v>
      </c>
      <c r="K137" s="79" t="s">
        <v>62</v>
      </c>
      <c r="L137" s="309" t="s">
        <v>489</v>
      </c>
      <c r="M137" s="79" t="s">
        <v>64</v>
      </c>
      <c r="N137" s="74" t="s">
        <v>65</v>
      </c>
      <c r="O137" s="79" t="s">
        <v>66</v>
      </c>
      <c r="P137" s="79">
        <v>71300000</v>
      </c>
      <c r="Q137" s="81">
        <v>1</v>
      </c>
      <c r="R137" s="79" t="s">
        <v>64</v>
      </c>
      <c r="S137" s="79" t="s">
        <v>64</v>
      </c>
      <c r="T137" s="82">
        <v>108000</v>
      </c>
      <c r="U137" s="82">
        <v>108000</v>
      </c>
      <c r="V137" s="82">
        <v>0</v>
      </c>
      <c r="W137" s="82">
        <v>216000</v>
      </c>
      <c r="X137" s="83"/>
      <c r="Y137" s="92"/>
      <c r="Z137" s="92">
        <v>225258</v>
      </c>
      <c r="AA137" s="78" t="s">
        <v>167</v>
      </c>
      <c r="AB137" s="108"/>
      <c r="AC137" s="108"/>
      <c r="AD137" s="108"/>
      <c r="AE137" s="108"/>
      <c r="AF137" s="108"/>
      <c r="AG137" s="108"/>
      <c r="AH137" s="108" t="s">
        <v>73</v>
      </c>
      <c r="AI137" s="108"/>
      <c r="AJ137" s="79"/>
      <c r="AK137" s="84"/>
      <c r="AL137" s="41" t="s">
        <v>74</v>
      </c>
      <c r="AM137" s="18"/>
      <c r="AN137" s="18"/>
      <c r="AO137" s="19"/>
      <c r="AP137" s="19"/>
      <c r="AQ137" s="19"/>
      <c r="AR137" s="19"/>
      <c r="AS137" s="19"/>
      <c r="AT137" s="19"/>
      <c r="AU137" s="19"/>
      <c r="AV137" s="19"/>
    </row>
    <row r="138" spans="1:48" ht="69.75" customHeight="1">
      <c r="A138" s="308"/>
      <c r="B138" s="149" t="s">
        <v>58</v>
      </c>
      <c r="C138" s="79" t="s">
        <v>68</v>
      </c>
      <c r="D138" s="310" t="s">
        <v>490</v>
      </c>
      <c r="E138" s="187" t="s">
        <v>1130</v>
      </c>
      <c r="F138" s="79">
        <v>12</v>
      </c>
      <c r="G138" s="79" t="s">
        <v>64</v>
      </c>
      <c r="H138" s="79">
        <v>2023</v>
      </c>
      <c r="I138" s="79">
        <v>2023</v>
      </c>
      <c r="J138" s="80" t="s">
        <v>491</v>
      </c>
      <c r="K138" s="79" t="s">
        <v>62</v>
      </c>
      <c r="L138" s="309" t="s">
        <v>492</v>
      </c>
      <c r="M138" s="79" t="s">
        <v>64</v>
      </c>
      <c r="N138" s="74" t="s">
        <v>65</v>
      </c>
      <c r="O138" s="79" t="s">
        <v>66</v>
      </c>
      <c r="P138" s="79">
        <v>71300000</v>
      </c>
      <c r="Q138" s="81">
        <v>1</v>
      </c>
      <c r="R138" s="79" t="s">
        <v>64</v>
      </c>
      <c r="S138" s="79" t="s">
        <v>64</v>
      </c>
      <c r="T138" s="82">
        <v>108000</v>
      </c>
      <c r="U138" s="82">
        <v>108000</v>
      </c>
      <c r="V138" s="82">
        <v>0</v>
      </c>
      <c r="W138" s="82">
        <v>216000</v>
      </c>
      <c r="X138" s="83"/>
      <c r="Y138" s="83"/>
      <c r="Z138" s="83"/>
      <c r="AA138" s="78"/>
      <c r="AB138" s="108"/>
      <c r="AC138" s="108"/>
      <c r="AD138" s="108"/>
      <c r="AE138" s="108"/>
      <c r="AF138" s="108"/>
      <c r="AG138" s="108"/>
      <c r="AH138" s="108"/>
      <c r="AI138" s="108" t="s">
        <v>73</v>
      </c>
      <c r="AJ138" s="79"/>
      <c r="AK138" s="84"/>
      <c r="AL138" s="41" t="s">
        <v>74</v>
      </c>
      <c r="AM138" s="18"/>
      <c r="AN138" s="18"/>
      <c r="AO138" s="19"/>
      <c r="AP138" s="19"/>
      <c r="AQ138" s="19"/>
      <c r="AR138" s="19"/>
      <c r="AS138" s="19"/>
      <c r="AT138" s="19"/>
      <c r="AU138" s="19"/>
      <c r="AV138" s="19"/>
    </row>
    <row r="139" spans="1:48" ht="101.25" customHeight="1">
      <c r="A139" s="308"/>
      <c r="B139" s="149" t="s">
        <v>58</v>
      </c>
      <c r="C139" s="79" t="s">
        <v>68</v>
      </c>
      <c r="D139" s="310" t="s">
        <v>493</v>
      </c>
      <c r="E139" s="73" t="s">
        <v>164</v>
      </c>
      <c r="F139" s="79">
        <v>12</v>
      </c>
      <c r="G139" s="79" t="s">
        <v>64</v>
      </c>
      <c r="H139" s="79">
        <v>2023</v>
      </c>
      <c r="I139" s="79">
        <v>2023</v>
      </c>
      <c r="J139" s="80" t="s">
        <v>494</v>
      </c>
      <c r="K139" s="79" t="s">
        <v>62</v>
      </c>
      <c r="L139" s="309" t="s">
        <v>495</v>
      </c>
      <c r="M139" s="79" t="s">
        <v>64</v>
      </c>
      <c r="N139" s="74" t="s">
        <v>65</v>
      </c>
      <c r="O139" s="79" t="s">
        <v>66</v>
      </c>
      <c r="P139" s="79">
        <v>71300000</v>
      </c>
      <c r="Q139" s="81">
        <v>1</v>
      </c>
      <c r="R139" s="79" t="s">
        <v>64</v>
      </c>
      <c r="S139" s="79" t="s">
        <v>64</v>
      </c>
      <c r="T139" s="82">
        <v>110000</v>
      </c>
      <c r="U139" s="82">
        <v>110000</v>
      </c>
      <c r="V139" s="82">
        <v>0</v>
      </c>
      <c r="W139" s="82">
        <v>220000</v>
      </c>
      <c r="X139" s="83"/>
      <c r="Y139" s="92"/>
      <c r="Z139" s="92">
        <v>225258</v>
      </c>
      <c r="AA139" s="78" t="s">
        <v>167</v>
      </c>
      <c r="AB139" s="108"/>
      <c r="AC139" s="108"/>
      <c r="AD139" s="108" t="s">
        <v>73</v>
      </c>
      <c r="AE139" s="108"/>
      <c r="AF139" s="108"/>
      <c r="AG139" s="108"/>
      <c r="AH139" s="108"/>
      <c r="AI139" s="108"/>
      <c r="AJ139" s="79"/>
      <c r="AK139" s="84"/>
      <c r="AL139" s="41" t="s">
        <v>74</v>
      </c>
      <c r="AM139" s="18"/>
      <c r="AN139" s="18"/>
      <c r="AO139" s="19"/>
      <c r="AP139" s="19"/>
      <c r="AQ139" s="19"/>
      <c r="AR139" s="19"/>
      <c r="AS139" s="19"/>
      <c r="AT139" s="19"/>
      <c r="AU139" s="19"/>
      <c r="AV139" s="19"/>
    </row>
    <row r="140" spans="1:48" ht="101.25" customHeight="1">
      <c r="A140" s="308"/>
      <c r="B140" s="149" t="s">
        <v>58</v>
      </c>
      <c r="C140" s="79" t="s">
        <v>68</v>
      </c>
      <c r="D140" s="310" t="s">
        <v>496</v>
      </c>
      <c r="E140" s="73" t="s">
        <v>164</v>
      </c>
      <c r="F140" s="79">
        <v>12</v>
      </c>
      <c r="G140" s="79" t="s">
        <v>64</v>
      </c>
      <c r="H140" s="79">
        <v>2023</v>
      </c>
      <c r="I140" s="79">
        <v>2023</v>
      </c>
      <c r="J140" s="80" t="s">
        <v>497</v>
      </c>
      <c r="K140" s="79" t="s">
        <v>62</v>
      </c>
      <c r="L140" s="309" t="s">
        <v>498</v>
      </c>
      <c r="M140" s="79" t="s">
        <v>64</v>
      </c>
      <c r="N140" s="74" t="s">
        <v>65</v>
      </c>
      <c r="O140" s="79" t="s">
        <v>66</v>
      </c>
      <c r="P140" s="79">
        <v>71300000</v>
      </c>
      <c r="Q140" s="81">
        <v>1</v>
      </c>
      <c r="R140" s="79" t="s">
        <v>64</v>
      </c>
      <c r="S140" s="79" t="s">
        <v>64</v>
      </c>
      <c r="T140" s="82">
        <v>110000</v>
      </c>
      <c r="U140" s="82">
        <v>110000</v>
      </c>
      <c r="V140" s="82">
        <v>0</v>
      </c>
      <c r="W140" s="82">
        <v>220000</v>
      </c>
      <c r="X140" s="83"/>
      <c r="Y140" s="92"/>
      <c r="Z140" s="92">
        <v>225258</v>
      </c>
      <c r="AA140" s="78" t="s">
        <v>167</v>
      </c>
      <c r="AB140" s="108"/>
      <c r="AC140" s="108"/>
      <c r="AD140" s="108" t="s">
        <v>73</v>
      </c>
      <c r="AE140" s="108"/>
      <c r="AF140" s="108"/>
      <c r="AG140" s="108"/>
      <c r="AH140" s="108"/>
      <c r="AI140" s="108"/>
      <c r="AJ140" s="79"/>
      <c r="AK140" s="84"/>
      <c r="AL140" s="41" t="s">
        <v>74</v>
      </c>
      <c r="AM140" s="18"/>
      <c r="AN140" s="18"/>
      <c r="AO140" s="19"/>
      <c r="AP140" s="19"/>
      <c r="AQ140" s="19"/>
      <c r="AR140" s="19"/>
      <c r="AS140" s="19"/>
      <c r="AT140" s="19"/>
      <c r="AU140" s="19"/>
      <c r="AV140" s="19"/>
    </row>
    <row r="141" spans="1:48" ht="101.25" customHeight="1">
      <c r="A141" s="308"/>
      <c r="B141" s="149" t="s">
        <v>58</v>
      </c>
      <c r="C141" s="79" t="s">
        <v>68</v>
      </c>
      <c r="D141" s="310" t="s">
        <v>499</v>
      </c>
      <c r="E141" s="73" t="s">
        <v>164</v>
      </c>
      <c r="F141" s="79">
        <v>12</v>
      </c>
      <c r="G141" s="79" t="s">
        <v>64</v>
      </c>
      <c r="H141" s="79">
        <v>2023</v>
      </c>
      <c r="I141" s="79">
        <v>2023</v>
      </c>
      <c r="J141" s="80" t="s">
        <v>500</v>
      </c>
      <c r="K141" s="79" t="s">
        <v>62</v>
      </c>
      <c r="L141" s="309" t="s">
        <v>501</v>
      </c>
      <c r="M141" s="79" t="s">
        <v>64</v>
      </c>
      <c r="N141" s="74" t="s">
        <v>65</v>
      </c>
      <c r="O141" s="79" t="s">
        <v>66</v>
      </c>
      <c r="P141" s="79">
        <v>71300000</v>
      </c>
      <c r="Q141" s="81">
        <v>1</v>
      </c>
      <c r="R141" s="79" t="s">
        <v>64</v>
      </c>
      <c r="S141" s="79" t="s">
        <v>64</v>
      </c>
      <c r="T141" s="82">
        <v>111000</v>
      </c>
      <c r="U141" s="82">
        <v>111000</v>
      </c>
      <c r="V141" s="82">
        <v>0</v>
      </c>
      <c r="W141" s="82">
        <v>222000</v>
      </c>
      <c r="X141" s="83"/>
      <c r="Y141" s="92"/>
      <c r="Z141" s="92">
        <v>225258</v>
      </c>
      <c r="AA141" s="78" t="s">
        <v>167</v>
      </c>
      <c r="AB141" s="108"/>
      <c r="AC141" s="108"/>
      <c r="AD141" s="108" t="s">
        <v>73</v>
      </c>
      <c r="AE141" s="108"/>
      <c r="AF141" s="108"/>
      <c r="AG141" s="108"/>
      <c r="AH141" s="108"/>
      <c r="AI141" s="108"/>
      <c r="AJ141" s="79"/>
      <c r="AK141" s="84"/>
      <c r="AL141" s="41" t="s">
        <v>74</v>
      </c>
      <c r="AM141" s="18"/>
      <c r="AN141" s="18"/>
      <c r="AO141" s="19"/>
      <c r="AP141" s="19"/>
      <c r="AQ141" s="19"/>
      <c r="AR141" s="19"/>
      <c r="AS141" s="19"/>
      <c r="AT141" s="19"/>
      <c r="AU141" s="19"/>
      <c r="AV141" s="19"/>
    </row>
    <row r="142" spans="1:48" ht="101.25" customHeight="1">
      <c r="A142" s="220"/>
      <c r="B142" s="149" t="s">
        <v>58</v>
      </c>
      <c r="C142" s="126" t="s">
        <v>147</v>
      </c>
      <c r="D142" s="93" t="s">
        <v>502</v>
      </c>
      <c r="E142" s="73" t="s">
        <v>503</v>
      </c>
      <c r="F142" s="94">
        <v>12</v>
      </c>
      <c r="G142" s="79" t="s">
        <v>151</v>
      </c>
      <c r="H142" s="79">
        <v>2023</v>
      </c>
      <c r="I142" s="79">
        <v>2023</v>
      </c>
      <c r="J142" s="323"/>
      <c r="K142" s="96" t="s">
        <v>64</v>
      </c>
      <c r="L142" s="95"/>
      <c r="M142" s="74" t="s">
        <v>62</v>
      </c>
      <c r="N142" s="74" t="s">
        <v>65</v>
      </c>
      <c r="O142" s="97" t="s">
        <v>106</v>
      </c>
      <c r="P142" s="126" t="s">
        <v>504</v>
      </c>
      <c r="Q142" s="97">
        <v>2</v>
      </c>
      <c r="R142" s="79" t="s">
        <v>64</v>
      </c>
      <c r="S142" s="79" t="s">
        <v>64</v>
      </c>
      <c r="T142" s="99">
        <v>222825</v>
      </c>
      <c r="U142" s="100">
        <v>0</v>
      </c>
      <c r="V142" s="100">
        <v>0</v>
      </c>
      <c r="W142" s="100">
        <v>222825</v>
      </c>
      <c r="X142" s="100">
        <v>0</v>
      </c>
      <c r="Y142" s="101"/>
      <c r="Z142" s="324"/>
      <c r="AA142" s="78"/>
      <c r="AB142" s="108" t="s">
        <v>73</v>
      </c>
      <c r="AC142" s="108" t="s">
        <v>73</v>
      </c>
      <c r="AD142" s="108" t="s">
        <v>73</v>
      </c>
      <c r="AE142" s="108" t="s">
        <v>73</v>
      </c>
      <c r="AF142" s="108" t="s">
        <v>73</v>
      </c>
      <c r="AG142" s="108" t="s">
        <v>73</v>
      </c>
      <c r="AH142" s="108">
        <v>222825</v>
      </c>
      <c r="AI142" s="108" t="s">
        <v>73</v>
      </c>
      <c r="AJ142" s="97"/>
      <c r="AK142" s="84" t="s">
        <v>1040</v>
      </c>
      <c r="AL142" s="85" t="s">
        <v>67</v>
      </c>
      <c r="AM142" s="18"/>
      <c r="AN142" s="18"/>
      <c r="AO142" s="19"/>
      <c r="AP142" s="19"/>
      <c r="AQ142" s="19"/>
      <c r="AR142" s="19"/>
      <c r="AS142" s="19"/>
      <c r="AT142" s="19"/>
      <c r="AU142" s="19"/>
      <c r="AV142" s="19"/>
    </row>
    <row r="143" spans="1:48" ht="182.25" customHeight="1">
      <c r="A143" s="308"/>
      <c r="B143" s="149" t="s">
        <v>58</v>
      </c>
      <c r="C143" s="79" t="s">
        <v>68</v>
      </c>
      <c r="D143" s="310" t="s">
        <v>505</v>
      </c>
      <c r="E143" s="187" t="s">
        <v>289</v>
      </c>
      <c r="F143" s="79">
        <v>12</v>
      </c>
      <c r="G143" s="79" t="s">
        <v>64</v>
      </c>
      <c r="H143" s="79">
        <v>2023</v>
      </c>
      <c r="I143" s="79">
        <v>2023</v>
      </c>
      <c r="J143" s="80" t="s">
        <v>506</v>
      </c>
      <c r="K143" s="79" t="s">
        <v>62</v>
      </c>
      <c r="L143" s="80" t="s">
        <v>507</v>
      </c>
      <c r="M143" s="79" t="s">
        <v>64</v>
      </c>
      <c r="N143" s="74" t="s">
        <v>65</v>
      </c>
      <c r="O143" s="79" t="s">
        <v>66</v>
      </c>
      <c r="P143" s="79">
        <v>71300000</v>
      </c>
      <c r="Q143" s="81">
        <v>1</v>
      </c>
      <c r="R143" s="79" t="s">
        <v>64</v>
      </c>
      <c r="S143" s="79" t="s">
        <v>64</v>
      </c>
      <c r="T143" s="82">
        <v>112000</v>
      </c>
      <c r="U143" s="82">
        <v>112000</v>
      </c>
      <c r="V143" s="82">
        <v>0</v>
      </c>
      <c r="W143" s="82">
        <v>224000</v>
      </c>
      <c r="X143" s="83"/>
      <c r="Y143" s="92"/>
      <c r="Z143" s="92">
        <v>225258</v>
      </c>
      <c r="AA143" s="78" t="s">
        <v>167</v>
      </c>
      <c r="AB143" s="108" t="s">
        <v>73</v>
      </c>
      <c r="AC143" s="108"/>
      <c r="AD143" s="108"/>
      <c r="AE143" s="108"/>
      <c r="AF143" s="108"/>
      <c r="AG143" s="108"/>
      <c r="AH143" s="108"/>
      <c r="AI143" s="108"/>
      <c r="AJ143" s="79"/>
      <c r="AK143" s="84"/>
      <c r="AL143" s="41" t="s">
        <v>74</v>
      </c>
      <c r="AM143" s="18"/>
      <c r="AN143" s="18"/>
      <c r="AO143" s="19"/>
      <c r="AP143" s="19"/>
      <c r="AQ143" s="19"/>
      <c r="AR143" s="19"/>
      <c r="AS143" s="19"/>
      <c r="AT143" s="19"/>
      <c r="AU143" s="19"/>
      <c r="AV143" s="19"/>
    </row>
    <row r="144" spans="1:48" ht="132.75" customHeight="1">
      <c r="A144" s="308"/>
      <c r="B144" s="149" t="s">
        <v>58</v>
      </c>
      <c r="C144" s="79" t="s">
        <v>68</v>
      </c>
      <c r="D144" s="91" t="s">
        <v>508</v>
      </c>
      <c r="E144" s="187" t="s">
        <v>306</v>
      </c>
      <c r="F144" s="79">
        <v>12</v>
      </c>
      <c r="G144" s="79" t="s">
        <v>64</v>
      </c>
      <c r="H144" s="79">
        <v>2023</v>
      </c>
      <c r="I144" s="79">
        <v>2023</v>
      </c>
      <c r="J144" s="80" t="s">
        <v>509</v>
      </c>
      <c r="K144" s="79" t="s">
        <v>62</v>
      </c>
      <c r="L144" s="309" t="s">
        <v>510</v>
      </c>
      <c r="M144" s="79" t="s">
        <v>64</v>
      </c>
      <c r="N144" s="74" t="s">
        <v>65</v>
      </c>
      <c r="O144" s="79" t="s">
        <v>66</v>
      </c>
      <c r="P144" s="79">
        <v>71300000</v>
      </c>
      <c r="Q144" s="81">
        <v>1</v>
      </c>
      <c r="R144" s="79" t="s">
        <v>64</v>
      </c>
      <c r="S144" s="79" t="s">
        <v>64</v>
      </c>
      <c r="T144" s="82">
        <v>114000</v>
      </c>
      <c r="U144" s="82">
        <v>114000</v>
      </c>
      <c r="V144" s="82">
        <v>0</v>
      </c>
      <c r="W144" s="82">
        <v>228000</v>
      </c>
      <c r="X144" s="83"/>
      <c r="Y144" s="92"/>
      <c r="Z144" s="92">
        <v>225258</v>
      </c>
      <c r="AA144" s="78" t="s">
        <v>167</v>
      </c>
      <c r="AB144" s="108"/>
      <c r="AC144" s="108" t="s">
        <v>73</v>
      </c>
      <c r="AD144" s="108"/>
      <c r="AE144" s="108"/>
      <c r="AF144" s="108"/>
      <c r="AG144" s="108"/>
      <c r="AH144" s="108"/>
      <c r="AI144" s="108"/>
      <c r="AJ144" s="79"/>
      <c r="AK144" s="84"/>
      <c r="AL144" s="41" t="s">
        <v>74</v>
      </c>
      <c r="AM144" s="18"/>
      <c r="AN144" s="18"/>
      <c r="AO144" s="19"/>
      <c r="AP144" s="19"/>
      <c r="AQ144" s="19"/>
      <c r="AR144" s="19"/>
      <c r="AS144" s="19"/>
      <c r="AT144" s="19"/>
      <c r="AU144" s="19"/>
      <c r="AV144" s="19"/>
    </row>
    <row r="145" spans="1:48" ht="124.5" customHeight="1">
      <c r="A145" s="308"/>
      <c r="B145" s="149" t="s">
        <v>58</v>
      </c>
      <c r="C145" s="79" t="s">
        <v>68</v>
      </c>
      <c r="D145" s="91" t="s">
        <v>511</v>
      </c>
      <c r="E145" s="187" t="s">
        <v>351</v>
      </c>
      <c r="F145" s="79">
        <v>12</v>
      </c>
      <c r="G145" s="79" t="s">
        <v>64</v>
      </c>
      <c r="H145" s="79">
        <v>2023</v>
      </c>
      <c r="I145" s="79">
        <v>2023</v>
      </c>
      <c r="J145" s="80" t="s">
        <v>512</v>
      </c>
      <c r="K145" s="79" t="s">
        <v>62</v>
      </c>
      <c r="L145" s="309" t="s">
        <v>513</v>
      </c>
      <c r="M145" s="79" t="s">
        <v>64</v>
      </c>
      <c r="N145" s="74" t="s">
        <v>65</v>
      </c>
      <c r="O145" s="79" t="s">
        <v>66</v>
      </c>
      <c r="P145" s="79">
        <v>71300000</v>
      </c>
      <c r="Q145" s="81">
        <v>1</v>
      </c>
      <c r="R145" s="79" t="s">
        <v>64</v>
      </c>
      <c r="S145" s="79" t="s">
        <v>64</v>
      </c>
      <c r="T145" s="82">
        <v>114000</v>
      </c>
      <c r="U145" s="82">
        <v>114000</v>
      </c>
      <c r="V145" s="82">
        <v>0</v>
      </c>
      <c r="W145" s="82">
        <v>228000</v>
      </c>
      <c r="X145" s="83"/>
      <c r="Y145" s="92"/>
      <c r="Z145" s="92">
        <v>225258</v>
      </c>
      <c r="AA145" s="78" t="s">
        <v>167</v>
      </c>
      <c r="AB145" s="108"/>
      <c r="AC145" s="108" t="s">
        <v>73</v>
      </c>
      <c r="AD145" s="108"/>
      <c r="AE145" s="108"/>
      <c r="AF145" s="108"/>
      <c r="AG145" s="108"/>
      <c r="AH145" s="108"/>
      <c r="AI145" s="108"/>
      <c r="AJ145" s="79"/>
      <c r="AK145" s="84"/>
      <c r="AL145" s="41" t="s">
        <v>74</v>
      </c>
      <c r="AM145" s="18"/>
      <c r="AN145" s="18"/>
      <c r="AO145" s="19"/>
      <c r="AP145" s="19"/>
      <c r="AQ145" s="19"/>
      <c r="AR145" s="19"/>
      <c r="AS145" s="19"/>
      <c r="AT145" s="19"/>
      <c r="AU145" s="19"/>
      <c r="AV145" s="19"/>
    </row>
    <row r="146" spans="1:48" ht="95.85" customHeight="1">
      <c r="A146" s="308"/>
      <c r="B146" s="149" t="s">
        <v>58</v>
      </c>
      <c r="C146" s="79" t="s">
        <v>68</v>
      </c>
      <c r="D146" s="91" t="s">
        <v>514</v>
      </c>
      <c r="E146" s="73" t="s">
        <v>83</v>
      </c>
      <c r="F146" s="79">
        <v>12</v>
      </c>
      <c r="G146" s="79" t="s">
        <v>64</v>
      </c>
      <c r="H146" s="79">
        <v>2023</v>
      </c>
      <c r="I146" s="79">
        <v>2023</v>
      </c>
      <c r="J146" s="80" t="s">
        <v>515</v>
      </c>
      <c r="K146" s="79" t="s">
        <v>62</v>
      </c>
      <c r="L146" s="309" t="s">
        <v>516</v>
      </c>
      <c r="M146" s="79" t="s">
        <v>64</v>
      </c>
      <c r="N146" s="74" t="s">
        <v>65</v>
      </c>
      <c r="O146" s="79" t="s">
        <v>66</v>
      </c>
      <c r="P146" s="79">
        <v>71300000</v>
      </c>
      <c r="Q146" s="81">
        <v>1</v>
      </c>
      <c r="R146" s="79" t="s">
        <v>64</v>
      </c>
      <c r="S146" s="79" t="s">
        <v>64</v>
      </c>
      <c r="T146" s="82">
        <v>114000</v>
      </c>
      <c r="U146" s="82">
        <v>114000</v>
      </c>
      <c r="V146" s="82">
        <v>0</v>
      </c>
      <c r="W146" s="82">
        <v>228000</v>
      </c>
      <c r="X146" s="83"/>
      <c r="Y146" s="92"/>
      <c r="Z146" s="92">
        <v>225258</v>
      </c>
      <c r="AA146" s="78" t="s">
        <v>167</v>
      </c>
      <c r="AB146" s="108"/>
      <c r="AC146" s="108"/>
      <c r="AD146" s="108"/>
      <c r="AE146" s="108"/>
      <c r="AF146" s="108"/>
      <c r="AG146" s="108"/>
      <c r="AH146" s="108"/>
      <c r="AI146" s="108" t="s">
        <v>73</v>
      </c>
      <c r="AJ146" s="79"/>
      <c r="AK146" s="84"/>
      <c r="AL146" s="41" t="s">
        <v>74</v>
      </c>
      <c r="AM146" s="18"/>
      <c r="AN146" s="18"/>
      <c r="AO146" s="19"/>
      <c r="AP146" s="19"/>
      <c r="AQ146" s="19"/>
      <c r="AR146" s="19"/>
      <c r="AS146" s="19"/>
      <c r="AT146" s="19"/>
      <c r="AU146" s="19"/>
      <c r="AV146" s="19"/>
    </row>
    <row r="147" spans="1:48" ht="101.25" customHeight="1">
      <c r="A147" s="308"/>
      <c r="B147" s="149" t="s">
        <v>58</v>
      </c>
      <c r="C147" s="79" t="s">
        <v>68</v>
      </c>
      <c r="D147" s="91" t="s">
        <v>517</v>
      </c>
      <c r="E147" s="187" t="s">
        <v>1131</v>
      </c>
      <c r="F147" s="79">
        <v>12</v>
      </c>
      <c r="G147" s="79" t="s">
        <v>64</v>
      </c>
      <c r="H147" s="79">
        <v>2023</v>
      </c>
      <c r="I147" s="79">
        <v>2023</v>
      </c>
      <c r="J147" s="80" t="s">
        <v>518</v>
      </c>
      <c r="K147" s="79" t="s">
        <v>62</v>
      </c>
      <c r="L147" s="309" t="s">
        <v>519</v>
      </c>
      <c r="M147" s="79" t="s">
        <v>64</v>
      </c>
      <c r="N147" s="74" t="s">
        <v>65</v>
      </c>
      <c r="O147" s="79" t="s">
        <v>66</v>
      </c>
      <c r="P147" s="79">
        <v>71300000</v>
      </c>
      <c r="Q147" s="81">
        <v>1</v>
      </c>
      <c r="R147" s="79" t="s">
        <v>64</v>
      </c>
      <c r="S147" s="79" t="s">
        <v>64</v>
      </c>
      <c r="T147" s="82">
        <v>115000</v>
      </c>
      <c r="U147" s="82">
        <v>115000</v>
      </c>
      <c r="V147" s="82">
        <v>0</v>
      </c>
      <c r="W147" s="82">
        <v>230000</v>
      </c>
      <c r="X147" s="83"/>
      <c r="Y147" s="92"/>
      <c r="Z147" s="92">
        <v>225258</v>
      </c>
      <c r="AA147" s="78" t="s">
        <v>167</v>
      </c>
      <c r="AB147" s="108" t="s">
        <v>73</v>
      </c>
      <c r="AC147" s="108"/>
      <c r="AD147" s="108"/>
      <c r="AE147" s="108"/>
      <c r="AF147" s="108"/>
      <c r="AG147" s="108"/>
      <c r="AH147" s="108"/>
      <c r="AI147" s="108"/>
      <c r="AJ147" s="79"/>
      <c r="AK147" s="84"/>
      <c r="AL147" s="41" t="s">
        <v>74</v>
      </c>
      <c r="AM147" s="18"/>
      <c r="AN147" s="18"/>
      <c r="AO147" s="19"/>
      <c r="AP147" s="19"/>
      <c r="AQ147" s="19"/>
      <c r="AR147" s="19"/>
      <c r="AS147" s="19"/>
      <c r="AT147" s="19"/>
      <c r="AU147" s="19"/>
      <c r="AV147" s="19"/>
    </row>
    <row r="148" spans="1:48" ht="124.5" customHeight="1">
      <c r="A148" s="308"/>
      <c r="B148" s="149" t="s">
        <v>58</v>
      </c>
      <c r="C148" s="79" t="s">
        <v>68</v>
      </c>
      <c r="D148" s="91" t="s">
        <v>520</v>
      </c>
      <c r="E148" s="73" t="s">
        <v>83</v>
      </c>
      <c r="F148" s="79">
        <v>12</v>
      </c>
      <c r="G148" s="79" t="s">
        <v>64</v>
      </c>
      <c r="H148" s="79">
        <v>2023</v>
      </c>
      <c r="I148" s="79">
        <v>2023</v>
      </c>
      <c r="J148" s="80" t="s">
        <v>521</v>
      </c>
      <c r="K148" s="79" t="s">
        <v>62</v>
      </c>
      <c r="L148" s="309" t="s">
        <v>522</v>
      </c>
      <c r="M148" s="79" t="s">
        <v>64</v>
      </c>
      <c r="N148" s="74" t="s">
        <v>65</v>
      </c>
      <c r="O148" s="79" t="s">
        <v>66</v>
      </c>
      <c r="P148" s="79">
        <v>71300000</v>
      </c>
      <c r="Q148" s="81">
        <v>1</v>
      </c>
      <c r="R148" s="79" t="s">
        <v>64</v>
      </c>
      <c r="S148" s="79" t="s">
        <v>64</v>
      </c>
      <c r="T148" s="82">
        <v>118500</v>
      </c>
      <c r="U148" s="82">
        <v>118500</v>
      </c>
      <c r="V148" s="82">
        <v>0</v>
      </c>
      <c r="W148" s="82">
        <v>237000</v>
      </c>
      <c r="X148" s="83"/>
      <c r="Y148" s="92"/>
      <c r="Z148" s="92">
        <v>225258</v>
      </c>
      <c r="AA148" s="78" t="s">
        <v>167</v>
      </c>
      <c r="AB148" s="108"/>
      <c r="AC148" s="108"/>
      <c r="AD148" s="108"/>
      <c r="AE148" s="108"/>
      <c r="AF148" s="108"/>
      <c r="AG148" s="108"/>
      <c r="AH148" s="108"/>
      <c r="AI148" s="108" t="s">
        <v>73</v>
      </c>
      <c r="AJ148" s="79"/>
      <c r="AK148" s="84"/>
      <c r="AL148" s="41" t="s">
        <v>74</v>
      </c>
      <c r="AM148" s="18"/>
      <c r="AN148" s="18"/>
      <c r="AO148" s="19"/>
      <c r="AP148" s="19"/>
      <c r="AQ148" s="19"/>
      <c r="AR148" s="19"/>
      <c r="AS148" s="19"/>
      <c r="AT148" s="19"/>
      <c r="AU148" s="19"/>
      <c r="AV148" s="19"/>
    </row>
    <row r="149" spans="1:48" ht="101.25" customHeight="1">
      <c r="A149" s="308"/>
      <c r="B149" s="149" t="s">
        <v>58</v>
      </c>
      <c r="C149" s="79" t="s">
        <v>68</v>
      </c>
      <c r="D149" s="310" t="s">
        <v>523</v>
      </c>
      <c r="E149" s="73" t="s">
        <v>83</v>
      </c>
      <c r="F149" s="79">
        <v>12</v>
      </c>
      <c r="G149" s="79" t="s">
        <v>64</v>
      </c>
      <c r="H149" s="79">
        <v>2023</v>
      </c>
      <c r="I149" s="79">
        <v>2023</v>
      </c>
      <c r="J149" s="80" t="s">
        <v>524</v>
      </c>
      <c r="K149" s="79" t="s">
        <v>62</v>
      </c>
      <c r="L149" s="309" t="s">
        <v>525</v>
      </c>
      <c r="M149" s="79" t="s">
        <v>64</v>
      </c>
      <c r="N149" s="74" t="s">
        <v>65</v>
      </c>
      <c r="O149" s="79" t="s">
        <v>66</v>
      </c>
      <c r="P149" s="79">
        <v>71300000</v>
      </c>
      <c r="Q149" s="81">
        <v>1</v>
      </c>
      <c r="R149" s="79" t="s">
        <v>64</v>
      </c>
      <c r="S149" s="79" t="s">
        <v>64</v>
      </c>
      <c r="T149" s="328">
        <v>46000</v>
      </c>
      <c r="U149" s="328">
        <v>0</v>
      </c>
      <c r="V149" s="328">
        <v>0</v>
      </c>
      <c r="W149" s="328">
        <f t="shared" ref="W149:W151" si="2">SUBTOTAL(9,T149:V149)</f>
        <v>46000</v>
      </c>
      <c r="X149" s="83"/>
      <c r="Y149" s="92"/>
      <c r="Z149" s="92">
        <v>225258</v>
      </c>
      <c r="AA149" s="78" t="s">
        <v>167</v>
      </c>
      <c r="AB149" s="108"/>
      <c r="AC149" s="108"/>
      <c r="AD149" s="108"/>
      <c r="AE149" s="108"/>
      <c r="AF149" s="108"/>
      <c r="AG149" s="108"/>
      <c r="AH149" s="108"/>
      <c r="AI149" s="108" t="s">
        <v>73</v>
      </c>
      <c r="AJ149" s="79"/>
      <c r="AK149" s="84"/>
      <c r="AL149" s="41" t="s">
        <v>74</v>
      </c>
      <c r="AM149" s="18"/>
      <c r="AN149" s="18"/>
      <c r="AO149" s="19"/>
      <c r="AP149" s="19"/>
      <c r="AQ149" s="19"/>
      <c r="AR149" s="19"/>
      <c r="AS149" s="19"/>
      <c r="AT149" s="19"/>
      <c r="AU149" s="19"/>
      <c r="AV149" s="19"/>
    </row>
    <row r="150" spans="1:48" ht="105.75" customHeight="1">
      <c r="A150" s="308"/>
      <c r="B150" s="149" t="s">
        <v>58</v>
      </c>
      <c r="C150" s="79" t="s">
        <v>68</v>
      </c>
      <c r="D150" s="91" t="s">
        <v>526</v>
      </c>
      <c r="E150" s="73" t="s">
        <v>83</v>
      </c>
      <c r="F150" s="79">
        <v>12</v>
      </c>
      <c r="G150" s="79" t="s">
        <v>64</v>
      </c>
      <c r="H150" s="79">
        <v>2023</v>
      </c>
      <c r="I150" s="79">
        <v>2023</v>
      </c>
      <c r="J150" s="80" t="s">
        <v>527</v>
      </c>
      <c r="K150" s="79" t="s">
        <v>62</v>
      </c>
      <c r="L150" s="309" t="s">
        <v>528</v>
      </c>
      <c r="M150" s="79" t="s">
        <v>64</v>
      </c>
      <c r="N150" s="74" t="s">
        <v>65</v>
      </c>
      <c r="O150" s="79" t="s">
        <v>66</v>
      </c>
      <c r="P150" s="79">
        <v>71300000</v>
      </c>
      <c r="Q150" s="81">
        <v>1</v>
      </c>
      <c r="R150" s="79" t="s">
        <v>64</v>
      </c>
      <c r="S150" s="79" t="s">
        <v>64</v>
      </c>
      <c r="T150" s="328">
        <v>317000</v>
      </c>
      <c r="U150" s="328">
        <v>317000</v>
      </c>
      <c r="V150" s="328">
        <v>0</v>
      </c>
      <c r="W150" s="328">
        <f t="shared" si="2"/>
        <v>634000</v>
      </c>
      <c r="X150" s="83"/>
      <c r="Y150" s="83"/>
      <c r="Z150" s="92">
        <v>225258</v>
      </c>
      <c r="AA150" s="78" t="s">
        <v>167</v>
      </c>
      <c r="AB150" s="108"/>
      <c r="AC150" s="108"/>
      <c r="AD150" s="108"/>
      <c r="AE150" s="108"/>
      <c r="AF150" s="108"/>
      <c r="AG150" s="108"/>
      <c r="AH150" s="108"/>
      <c r="AI150" s="108" t="s">
        <v>73</v>
      </c>
      <c r="AJ150" s="79"/>
      <c r="AK150" s="84"/>
      <c r="AL150" s="41" t="s">
        <v>74</v>
      </c>
      <c r="AM150" s="18"/>
      <c r="AN150" s="18"/>
      <c r="AO150" s="19"/>
      <c r="AP150" s="19"/>
      <c r="AQ150" s="19"/>
      <c r="AR150" s="19"/>
      <c r="AS150" s="19"/>
      <c r="AT150" s="19"/>
      <c r="AU150" s="19"/>
      <c r="AV150" s="19"/>
    </row>
    <row r="151" spans="1:48" ht="117" customHeight="1">
      <c r="A151" s="308"/>
      <c r="B151" s="149" t="s">
        <v>58</v>
      </c>
      <c r="C151" s="79" t="s">
        <v>68</v>
      </c>
      <c r="D151" s="91" t="s">
        <v>529</v>
      </c>
      <c r="E151" s="73" t="s">
        <v>83</v>
      </c>
      <c r="F151" s="79">
        <v>12</v>
      </c>
      <c r="G151" s="79" t="s">
        <v>64</v>
      </c>
      <c r="H151" s="79">
        <v>2023</v>
      </c>
      <c r="I151" s="79">
        <v>2023</v>
      </c>
      <c r="J151" s="80" t="s">
        <v>530</v>
      </c>
      <c r="K151" s="79" t="s">
        <v>62</v>
      </c>
      <c r="L151" s="309" t="s">
        <v>531</v>
      </c>
      <c r="M151" s="79" t="s">
        <v>64</v>
      </c>
      <c r="N151" s="74" t="s">
        <v>65</v>
      </c>
      <c r="O151" s="79" t="s">
        <v>66</v>
      </c>
      <c r="P151" s="79">
        <v>71300000</v>
      </c>
      <c r="Q151" s="81">
        <v>1</v>
      </c>
      <c r="R151" s="79" t="s">
        <v>64</v>
      </c>
      <c r="S151" s="79" t="s">
        <v>64</v>
      </c>
      <c r="T151" s="328">
        <v>270000</v>
      </c>
      <c r="U151" s="328">
        <v>270000</v>
      </c>
      <c r="V151" s="328">
        <v>0</v>
      </c>
      <c r="W151" s="328">
        <f t="shared" si="2"/>
        <v>540000</v>
      </c>
      <c r="X151" s="83"/>
      <c r="Y151" s="83"/>
      <c r="Z151" s="92">
        <v>225258</v>
      </c>
      <c r="AA151" s="78" t="s">
        <v>167</v>
      </c>
      <c r="AB151" s="108"/>
      <c r="AC151" s="108"/>
      <c r="AD151" s="108"/>
      <c r="AE151" s="108"/>
      <c r="AF151" s="108"/>
      <c r="AG151" s="108"/>
      <c r="AH151" s="108"/>
      <c r="AI151" s="108" t="s">
        <v>73</v>
      </c>
      <c r="AJ151" s="79"/>
      <c r="AK151" s="84"/>
      <c r="AL151" s="41" t="s">
        <v>74</v>
      </c>
      <c r="AM151" s="18"/>
      <c r="AN151" s="18"/>
      <c r="AO151" s="19"/>
      <c r="AP151" s="19"/>
      <c r="AQ151" s="19"/>
      <c r="AR151" s="19"/>
      <c r="AS151" s="19"/>
      <c r="AT151" s="19"/>
      <c r="AU151" s="19"/>
      <c r="AV151" s="19"/>
    </row>
    <row r="152" spans="1:48" ht="69.75" customHeight="1">
      <c r="A152" s="315"/>
      <c r="B152" s="149" t="s">
        <v>58</v>
      </c>
      <c r="C152" s="149" t="s">
        <v>532</v>
      </c>
      <c r="D152" s="85" t="s">
        <v>533</v>
      </c>
      <c r="E152" s="73" t="s">
        <v>534</v>
      </c>
      <c r="F152" s="41">
        <v>48</v>
      </c>
      <c r="G152" s="79" t="s">
        <v>62</v>
      </c>
      <c r="H152" s="79">
        <v>2023</v>
      </c>
      <c r="I152" s="79">
        <v>2023</v>
      </c>
      <c r="J152" s="41"/>
      <c r="K152" s="41" t="s">
        <v>64</v>
      </c>
      <c r="L152" s="42"/>
      <c r="M152" s="79" t="s">
        <v>64</v>
      </c>
      <c r="N152" s="74" t="s">
        <v>65</v>
      </c>
      <c r="O152" s="43" t="s">
        <v>106</v>
      </c>
      <c r="P152" s="326" t="s">
        <v>535</v>
      </c>
      <c r="Q152" s="43">
        <v>2</v>
      </c>
      <c r="R152" s="79" t="s">
        <v>64</v>
      </c>
      <c r="S152" s="75" t="s">
        <v>62</v>
      </c>
      <c r="T152" s="105">
        <v>59780</v>
      </c>
      <c r="U152" s="45">
        <v>59780</v>
      </c>
      <c r="V152" s="45">
        <v>119560</v>
      </c>
      <c r="W152" s="45">
        <v>239120</v>
      </c>
      <c r="X152" s="47"/>
      <c r="Y152" s="47"/>
      <c r="Z152" s="327">
        <v>226120</v>
      </c>
      <c r="AA152" s="78" t="s">
        <v>108</v>
      </c>
      <c r="AB152" s="108">
        <v>10598.12</v>
      </c>
      <c r="AC152" s="108">
        <v>7286.2</v>
      </c>
      <c r="AD152" s="108">
        <v>10929.31</v>
      </c>
      <c r="AE152" s="108">
        <v>4305.4799999999996</v>
      </c>
      <c r="AF152" s="108">
        <v>8610.9699999999993</v>
      </c>
      <c r="AG152" s="108">
        <v>3477.51</v>
      </c>
      <c r="AH152" s="108">
        <v>4636.68</v>
      </c>
      <c r="AI152" s="108">
        <v>9935.73</v>
      </c>
      <c r="AJ152" s="49"/>
      <c r="AK152" s="85" t="s">
        <v>1022</v>
      </c>
      <c r="AL152" s="85" t="s">
        <v>67</v>
      </c>
      <c r="AM152" s="18"/>
      <c r="AN152" s="18"/>
      <c r="AO152" s="19"/>
      <c r="AP152" s="19"/>
      <c r="AQ152" s="19"/>
      <c r="AR152" s="19"/>
      <c r="AS152" s="19"/>
      <c r="AT152" s="19"/>
      <c r="AU152" s="19"/>
      <c r="AV152" s="19"/>
    </row>
    <row r="153" spans="1:48" ht="143.25" customHeight="1">
      <c r="A153" s="308"/>
      <c r="B153" s="149" t="s">
        <v>58</v>
      </c>
      <c r="C153" s="79" t="s">
        <v>68</v>
      </c>
      <c r="D153" s="310" t="s">
        <v>536</v>
      </c>
      <c r="E153" s="73" t="s">
        <v>537</v>
      </c>
      <c r="F153" s="79">
        <v>12</v>
      </c>
      <c r="G153" s="79" t="s">
        <v>64</v>
      </c>
      <c r="H153" s="79">
        <v>2023</v>
      </c>
      <c r="I153" s="79">
        <v>2023</v>
      </c>
      <c r="J153" s="80" t="s">
        <v>538</v>
      </c>
      <c r="K153" s="79" t="s">
        <v>62</v>
      </c>
      <c r="L153" s="309" t="s">
        <v>539</v>
      </c>
      <c r="M153" s="79" t="s">
        <v>64</v>
      </c>
      <c r="N153" s="74" t="s">
        <v>65</v>
      </c>
      <c r="O153" s="79" t="s">
        <v>66</v>
      </c>
      <c r="P153" s="79">
        <v>71300000</v>
      </c>
      <c r="Q153" s="81">
        <v>1</v>
      </c>
      <c r="R153" s="79" t="s">
        <v>64</v>
      </c>
      <c r="S153" s="79" t="s">
        <v>64</v>
      </c>
      <c r="T153" s="82">
        <v>120000</v>
      </c>
      <c r="U153" s="82">
        <v>120000</v>
      </c>
      <c r="V153" s="82">
        <v>0</v>
      </c>
      <c r="W153" s="82">
        <v>240000</v>
      </c>
      <c r="X153" s="83"/>
      <c r="Y153" s="92"/>
      <c r="Z153" s="92">
        <v>225258</v>
      </c>
      <c r="AA153" s="78" t="s">
        <v>167</v>
      </c>
      <c r="AB153" s="108"/>
      <c r="AC153" s="108"/>
      <c r="AD153" s="108"/>
      <c r="AE153" s="108"/>
      <c r="AF153" s="108"/>
      <c r="AG153" s="108"/>
      <c r="AH153" s="108" t="s">
        <v>73</v>
      </c>
      <c r="AI153" s="108"/>
      <c r="AJ153" s="79"/>
      <c r="AK153" s="84"/>
      <c r="AL153" s="41" t="s">
        <v>74</v>
      </c>
      <c r="AM153" s="18"/>
      <c r="AN153" s="18"/>
      <c r="AO153" s="19"/>
      <c r="AP153" s="19"/>
      <c r="AQ153" s="19"/>
      <c r="AR153" s="19"/>
      <c r="AS153" s="19"/>
      <c r="AT153" s="19"/>
      <c r="AU153" s="19"/>
      <c r="AV153" s="19"/>
    </row>
    <row r="154" spans="1:48" ht="101.25" customHeight="1">
      <c r="A154" s="308"/>
      <c r="B154" s="149" t="s">
        <v>58</v>
      </c>
      <c r="C154" s="126" t="s">
        <v>147</v>
      </c>
      <c r="D154" s="130" t="s">
        <v>540</v>
      </c>
      <c r="E154" s="73" t="s">
        <v>310</v>
      </c>
      <c r="F154" s="94">
        <v>12</v>
      </c>
      <c r="G154" s="79" t="s">
        <v>190</v>
      </c>
      <c r="H154" s="79">
        <v>2023</v>
      </c>
      <c r="I154" s="79">
        <v>2023</v>
      </c>
      <c r="J154" s="94"/>
      <c r="K154" s="94" t="s">
        <v>64</v>
      </c>
      <c r="L154" s="95"/>
      <c r="M154" s="74" t="s">
        <v>62</v>
      </c>
      <c r="N154" s="74" t="s">
        <v>65</v>
      </c>
      <c r="O154" s="97" t="s">
        <v>106</v>
      </c>
      <c r="P154" s="94" t="s">
        <v>313</v>
      </c>
      <c r="Q154" s="97">
        <v>2</v>
      </c>
      <c r="R154" s="79" t="s">
        <v>64</v>
      </c>
      <c r="S154" s="79" t="s">
        <v>64</v>
      </c>
      <c r="T154" s="99">
        <v>244225</v>
      </c>
      <c r="U154" s="100">
        <v>0</v>
      </c>
      <c r="V154" s="100">
        <v>0</v>
      </c>
      <c r="W154" s="100">
        <v>244225</v>
      </c>
      <c r="X154" s="100">
        <v>0</v>
      </c>
      <c r="Y154" s="104"/>
      <c r="Z154" s="101"/>
      <c r="AA154" s="78"/>
      <c r="AB154" s="108">
        <v>24630.560000000001</v>
      </c>
      <c r="AC154" s="108">
        <v>25487.58</v>
      </c>
      <c r="AD154" s="108">
        <v>63652.07</v>
      </c>
      <c r="AE154" s="108">
        <v>11812.15</v>
      </c>
      <c r="AF154" s="108">
        <v>30147.57</v>
      </c>
      <c r="AG154" s="108">
        <v>13531.29</v>
      </c>
      <c r="AH154" s="108">
        <v>19905.2</v>
      </c>
      <c r="AI154" s="108">
        <v>55058.57</v>
      </c>
      <c r="AJ154" s="97"/>
      <c r="AK154" s="93"/>
      <c r="AL154" s="85" t="s">
        <v>67</v>
      </c>
      <c r="AM154" s="18"/>
      <c r="AN154" s="18"/>
      <c r="AO154" s="19"/>
      <c r="AP154" s="19"/>
      <c r="AQ154" s="19"/>
      <c r="AR154" s="19"/>
      <c r="AS154" s="19"/>
      <c r="AT154" s="19"/>
      <c r="AU154" s="19"/>
      <c r="AV154" s="19"/>
    </row>
    <row r="155" spans="1:48" ht="101.25" customHeight="1">
      <c r="A155" s="220"/>
      <c r="B155" s="149" t="s">
        <v>58</v>
      </c>
      <c r="C155" s="126" t="s">
        <v>147</v>
      </c>
      <c r="D155" s="323" t="s">
        <v>1041</v>
      </c>
      <c r="E155" s="73" t="s">
        <v>196</v>
      </c>
      <c r="F155" s="94">
        <v>12</v>
      </c>
      <c r="G155" s="79" t="s">
        <v>190</v>
      </c>
      <c r="H155" s="79">
        <v>2023</v>
      </c>
      <c r="I155" s="79">
        <v>2023</v>
      </c>
      <c r="J155" s="94"/>
      <c r="K155" s="94" t="s">
        <v>64</v>
      </c>
      <c r="L155" s="95"/>
      <c r="M155" s="74" t="s">
        <v>62</v>
      </c>
      <c r="N155" s="74" t="s">
        <v>65</v>
      </c>
      <c r="O155" s="97" t="s">
        <v>106</v>
      </c>
      <c r="P155" s="94" t="s">
        <v>541</v>
      </c>
      <c r="Q155" s="97">
        <v>3</v>
      </c>
      <c r="R155" s="79" t="s">
        <v>64</v>
      </c>
      <c r="S155" s="79" t="s">
        <v>64</v>
      </c>
      <c r="T155" s="172">
        <v>448225</v>
      </c>
      <c r="U155" s="100">
        <v>0</v>
      </c>
      <c r="V155" s="100">
        <v>0</v>
      </c>
      <c r="W155" s="172">
        <v>448225</v>
      </c>
      <c r="X155" s="100">
        <v>0</v>
      </c>
      <c r="Y155" s="104"/>
      <c r="Z155" s="101"/>
      <c r="AA155" s="78"/>
      <c r="AB155" s="331">
        <v>39715.79</v>
      </c>
      <c r="AC155" s="331">
        <v>39340.17</v>
      </c>
      <c r="AD155" s="331">
        <v>63659.97</v>
      </c>
      <c r="AE155" s="331">
        <v>18226.12</v>
      </c>
      <c r="AF155" s="331">
        <v>31148.26</v>
      </c>
      <c r="AG155" s="331">
        <v>12125.27</v>
      </c>
      <c r="AH155" s="331">
        <v>29074.63</v>
      </c>
      <c r="AI155" s="331">
        <v>59614.89</v>
      </c>
      <c r="AJ155" s="97"/>
      <c r="AK155" s="330" t="s">
        <v>1042</v>
      </c>
      <c r="AL155" s="85" t="s">
        <v>67</v>
      </c>
      <c r="AM155" s="300"/>
      <c r="AN155" s="18"/>
      <c r="AO155" s="19"/>
      <c r="AP155" s="19"/>
      <c r="AQ155" s="19"/>
      <c r="AR155" s="19"/>
      <c r="AS155" s="19"/>
      <c r="AT155" s="19"/>
      <c r="AU155" s="19"/>
      <c r="AV155" s="19"/>
    </row>
    <row r="156" spans="1:48" ht="101.25" customHeight="1">
      <c r="A156" s="220"/>
      <c r="B156" s="149" t="s">
        <v>58</v>
      </c>
      <c r="C156" s="126" t="s">
        <v>147</v>
      </c>
      <c r="D156" s="301" t="s">
        <v>542</v>
      </c>
      <c r="E156" s="73" t="s">
        <v>543</v>
      </c>
      <c r="F156" s="94">
        <v>12</v>
      </c>
      <c r="G156" s="79" t="s">
        <v>151</v>
      </c>
      <c r="H156" s="79">
        <v>2023</v>
      </c>
      <c r="I156" s="79">
        <v>2023</v>
      </c>
      <c r="J156" s="94"/>
      <c r="K156" s="94" t="s">
        <v>64</v>
      </c>
      <c r="L156" s="95"/>
      <c r="M156" s="74" t="s">
        <v>62</v>
      </c>
      <c r="N156" s="74" t="s">
        <v>65</v>
      </c>
      <c r="O156" s="97" t="s">
        <v>106</v>
      </c>
      <c r="P156" s="94" t="s">
        <v>544</v>
      </c>
      <c r="Q156" s="97">
        <v>1</v>
      </c>
      <c r="R156" s="79" t="s">
        <v>64</v>
      </c>
      <c r="S156" s="79" t="s">
        <v>64</v>
      </c>
      <c r="T156" s="99">
        <v>252505</v>
      </c>
      <c r="U156" s="100">
        <v>0</v>
      </c>
      <c r="V156" s="100">
        <v>0</v>
      </c>
      <c r="W156" s="100">
        <v>252505</v>
      </c>
      <c r="X156" s="100">
        <v>0</v>
      </c>
      <c r="Y156" s="104"/>
      <c r="Z156" s="101"/>
      <c r="AA156" s="78"/>
      <c r="AB156" s="108">
        <v>31872.49</v>
      </c>
      <c r="AC156" s="108">
        <v>29432.98</v>
      </c>
      <c r="AD156" s="108">
        <v>56253.42</v>
      </c>
      <c r="AE156" s="108">
        <v>6609.42</v>
      </c>
      <c r="AF156" s="108">
        <v>24880.959999999999</v>
      </c>
      <c r="AG156" s="108">
        <v>14410.07</v>
      </c>
      <c r="AH156" s="108">
        <v>19171.53</v>
      </c>
      <c r="AI156" s="108">
        <v>69874.14</v>
      </c>
      <c r="AJ156" s="97"/>
      <c r="AK156" s="330" t="s">
        <v>1074</v>
      </c>
      <c r="AL156" s="85" t="s">
        <v>67</v>
      </c>
      <c r="AM156" s="300"/>
      <c r="AN156" s="18"/>
      <c r="AO156" s="19"/>
      <c r="AP156" s="19"/>
      <c r="AQ156" s="19"/>
      <c r="AR156" s="19"/>
      <c r="AS156" s="19"/>
      <c r="AT156" s="19"/>
      <c r="AU156" s="19"/>
      <c r="AV156" s="19"/>
    </row>
    <row r="157" spans="1:48" ht="101.25" customHeight="1">
      <c r="A157" s="248"/>
      <c r="B157" s="149" t="s">
        <v>58</v>
      </c>
      <c r="C157" s="149" t="s">
        <v>101</v>
      </c>
      <c r="D157" s="85" t="s">
        <v>547</v>
      </c>
      <c r="E157" s="73" t="s">
        <v>103</v>
      </c>
      <c r="F157" s="41">
        <v>12</v>
      </c>
      <c r="G157" s="79" t="s">
        <v>64</v>
      </c>
      <c r="H157" s="79">
        <v>2023</v>
      </c>
      <c r="I157" s="79">
        <v>2023</v>
      </c>
      <c r="J157" s="41" t="s">
        <v>548</v>
      </c>
      <c r="K157" s="41" t="s">
        <v>105</v>
      </c>
      <c r="L157" s="42"/>
      <c r="M157" s="79" t="s">
        <v>64</v>
      </c>
      <c r="N157" s="74" t="s">
        <v>65</v>
      </c>
      <c r="O157" s="43" t="s">
        <v>106</v>
      </c>
      <c r="P157" s="86" t="s">
        <v>199</v>
      </c>
      <c r="Q157" s="43">
        <v>3</v>
      </c>
      <c r="R157" s="79" t="s">
        <v>64</v>
      </c>
      <c r="S157" s="79" t="s">
        <v>64</v>
      </c>
      <c r="T157" s="45">
        <v>264700</v>
      </c>
      <c r="U157" s="45">
        <v>0</v>
      </c>
      <c r="V157" s="45">
        <v>0</v>
      </c>
      <c r="W157" s="45">
        <v>264700</v>
      </c>
      <c r="X157" s="88" t="s">
        <v>64</v>
      </c>
      <c r="Y157" s="88" t="s">
        <v>64</v>
      </c>
      <c r="Z157" s="89">
        <v>226120</v>
      </c>
      <c r="AA157" s="78" t="s">
        <v>108</v>
      </c>
      <c r="AB157" s="108"/>
      <c r="AC157" s="108"/>
      <c r="AD157" s="45">
        <v>264700</v>
      </c>
      <c r="AE157" s="108"/>
      <c r="AF157" s="108"/>
      <c r="AG157" s="108"/>
      <c r="AH157" s="108"/>
      <c r="AI157" s="108"/>
      <c r="AJ157" s="43"/>
      <c r="AK157" s="85" t="s">
        <v>549</v>
      </c>
      <c r="AL157" s="41" t="s">
        <v>74</v>
      </c>
      <c r="AM157" s="300"/>
      <c r="AN157" s="18"/>
      <c r="AO157" s="19"/>
      <c r="AP157" s="19"/>
      <c r="AQ157" s="19"/>
      <c r="AR157" s="19"/>
      <c r="AS157" s="19"/>
      <c r="AT157" s="19"/>
      <c r="AU157" s="19"/>
      <c r="AV157" s="19"/>
    </row>
    <row r="158" spans="1:48" ht="101.25" customHeight="1">
      <c r="A158" s="248"/>
      <c r="B158" s="149" t="s">
        <v>58</v>
      </c>
      <c r="C158" s="149" t="s">
        <v>101</v>
      </c>
      <c r="D158" s="85" t="s">
        <v>551</v>
      </c>
      <c r="E158" s="73" t="s">
        <v>103</v>
      </c>
      <c r="F158" s="41">
        <v>12</v>
      </c>
      <c r="G158" s="79" t="s">
        <v>64</v>
      </c>
      <c r="H158" s="79">
        <v>2023</v>
      </c>
      <c r="I158" s="79">
        <v>2023</v>
      </c>
      <c r="J158" s="41" t="s">
        <v>552</v>
      </c>
      <c r="K158" s="41" t="s">
        <v>105</v>
      </c>
      <c r="L158" s="42"/>
      <c r="M158" s="79" t="s">
        <v>64</v>
      </c>
      <c r="N158" s="74" t="s">
        <v>65</v>
      </c>
      <c r="O158" s="43" t="s">
        <v>106</v>
      </c>
      <c r="P158" s="86" t="s">
        <v>199</v>
      </c>
      <c r="Q158" s="43">
        <v>3</v>
      </c>
      <c r="R158" s="79" t="s">
        <v>64</v>
      </c>
      <c r="S158" s="79" t="s">
        <v>64</v>
      </c>
      <c r="T158" s="45">
        <v>264700</v>
      </c>
      <c r="U158" s="45">
        <v>0</v>
      </c>
      <c r="V158" s="45">
        <v>0</v>
      </c>
      <c r="W158" s="45">
        <v>264700</v>
      </c>
      <c r="X158" s="88" t="s">
        <v>64</v>
      </c>
      <c r="Y158" s="88" t="s">
        <v>64</v>
      </c>
      <c r="Z158" s="89">
        <v>226120</v>
      </c>
      <c r="AA158" s="78" t="s">
        <v>108</v>
      </c>
      <c r="AB158" s="108"/>
      <c r="AC158" s="108"/>
      <c r="AD158" s="108"/>
      <c r="AE158" s="108"/>
      <c r="AF158" s="108"/>
      <c r="AG158" s="108"/>
      <c r="AH158" s="45">
        <v>264700</v>
      </c>
      <c r="AI158" s="108"/>
      <c r="AJ158" s="43"/>
      <c r="AK158" s="85" t="s">
        <v>553</v>
      </c>
      <c r="AL158" s="41" t="s">
        <v>74</v>
      </c>
      <c r="AM158" s="300"/>
      <c r="AN158" s="18"/>
      <c r="AO158" s="19"/>
      <c r="AP158" s="19"/>
      <c r="AQ158" s="19"/>
      <c r="AR158" s="19"/>
      <c r="AS158" s="19"/>
      <c r="AT158" s="19"/>
      <c r="AU158" s="19"/>
      <c r="AV158" s="19"/>
    </row>
    <row r="159" spans="1:48" ht="101.25" customHeight="1">
      <c r="A159" s="302"/>
      <c r="B159" s="149" t="s">
        <v>58</v>
      </c>
      <c r="C159" s="303" t="s">
        <v>147</v>
      </c>
      <c r="D159" s="304" t="s">
        <v>554</v>
      </c>
      <c r="E159" s="73" t="s">
        <v>149</v>
      </c>
      <c r="F159" s="252">
        <v>12</v>
      </c>
      <c r="G159" s="79" t="s">
        <v>62</v>
      </c>
      <c r="H159" s="79">
        <v>2023</v>
      </c>
      <c r="I159" s="79">
        <v>2024</v>
      </c>
      <c r="J159" s="252" t="s">
        <v>64</v>
      </c>
      <c r="K159" s="252" t="s">
        <v>64</v>
      </c>
      <c r="L159" s="252"/>
      <c r="M159" s="74" t="s">
        <v>62</v>
      </c>
      <c r="N159" s="74" t="s">
        <v>65</v>
      </c>
      <c r="O159" s="254" t="s">
        <v>106</v>
      </c>
      <c r="P159" s="305" t="s">
        <v>150</v>
      </c>
      <c r="Q159" s="254">
        <v>2</v>
      </c>
      <c r="R159" s="79" t="s">
        <v>64</v>
      </c>
      <c r="S159" s="79" t="s">
        <v>64</v>
      </c>
      <c r="T159" s="90">
        <v>0</v>
      </c>
      <c r="U159" s="306">
        <v>266160</v>
      </c>
      <c r="V159" s="90">
        <v>0</v>
      </c>
      <c r="W159" s="90">
        <v>266160</v>
      </c>
      <c r="X159" s="90">
        <v>0</v>
      </c>
      <c r="Y159" s="307"/>
      <c r="Z159" s="257"/>
      <c r="AA159" s="78"/>
      <c r="AB159" s="108">
        <v>33596.089999999997</v>
      </c>
      <c r="AC159" s="108">
        <v>31024.66</v>
      </c>
      <c r="AD159" s="108">
        <v>59295.5</v>
      </c>
      <c r="AE159" s="108">
        <v>6966.84</v>
      </c>
      <c r="AF159" s="108">
        <v>26226.48</v>
      </c>
      <c r="AG159" s="108">
        <v>15189.34</v>
      </c>
      <c r="AH159" s="108">
        <v>20208.3</v>
      </c>
      <c r="AI159" s="108">
        <v>73652.800000000003</v>
      </c>
      <c r="AJ159" s="254"/>
      <c r="AK159" s="253"/>
      <c r="AL159" s="85" t="s">
        <v>67</v>
      </c>
      <c r="AM159" s="300"/>
      <c r="AN159" s="18"/>
      <c r="AO159" s="19"/>
      <c r="AP159" s="19"/>
      <c r="AQ159" s="19"/>
      <c r="AR159" s="19"/>
      <c r="AS159" s="19"/>
      <c r="AT159" s="19"/>
      <c r="AU159" s="19"/>
      <c r="AV159" s="19"/>
    </row>
    <row r="160" spans="1:48" ht="101.25" customHeight="1">
      <c r="A160" s="248"/>
      <c r="B160" s="149" t="s">
        <v>58</v>
      </c>
      <c r="C160" s="149" t="s">
        <v>101</v>
      </c>
      <c r="D160" s="85" t="s">
        <v>556</v>
      </c>
      <c r="E160" s="73" t="s">
        <v>192</v>
      </c>
      <c r="F160" s="41">
        <v>12</v>
      </c>
      <c r="G160" s="79" t="s">
        <v>64</v>
      </c>
      <c r="H160" s="79">
        <v>2023</v>
      </c>
      <c r="I160" s="79">
        <v>2023</v>
      </c>
      <c r="J160" s="41" t="s">
        <v>308</v>
      </c>
      <c r="K160" s="41" t="s">
        <v>64</v>
      </c>
      <c r="L160" s="42"/>
      <c r="M160" s="74" t="s">
        <v>62</v>
      </c>
      <c r="N160" s="74" t="s">
        <v>65</v>
      </c>
      <c r="O160" s="41" t="s">
        <v>106</v>
      </c>
      <c r="P160" s="86" t="s">
        <v>557</v>
      </c>
      <c r="Q160" s="43">
        <v>2</v>
      </c>
      <c r="R160" s="79" t="s">
        <v>64</v>
      </c>
      <c r="S160" s="79" t="s">
        <v>64</v>
      </c>
      <c r="T160" s="45">
        <v>266301.59999999998</v>
      </c>
      <c r="U160" s="45">
        <v>0</v>
      </c>
      <c r="V160" s="45">
        <v>0</v>
      </c>
      <c r="W160" s="45">
        <v>266301.59999999998</v>
      </c>
      <c r="X160" s="88" t="s">
        <v>64</v>
      </c>
      <c r="Y160" s="88" t="s">
        <v>64</v>
      </c>
      <c r="Z160" s="102"/>
      <c r="AA160" s="78"/>
      <c r="AB160" s="108">
        <v>40131.9</v>
      </c>
      <c r="AC160" s="108">
        <v>40131.9</v>
      </c>
      <c r="AD160" s="108">
        <v>40131.9</v>
      </c>
      <c r="AE160" s="108">
        <v>10701.84</v>
      </c>
      <c r="AF160" s="108">
        <v>32105.52</v>
      </c>
      <c r="AG160" s="108">
        <v>10701.84</v>
      </c>
      <c r="AH160" s="108">
        <v>26754.600000000002</v>
      </c>
      <c r="AI160" s="108">
        <v>66886.5</v>
      </c>
      <c r="AJ160" s="43"/>
      <c r="AK160" s="85" t="s">
        <v>194</v>
      </c>
      <c r="AL160" s="41" t="s">
        <v>74</v>
      </c>
      <c r="AM160" s="300"/>
      <c r="AN160" s="18"/>
      <c r="AO160" s="19"/>
      <c r="AP160" s="19"/>
      <c r="AQ160" s="19"/>
      <c r="AR160" s="19"/>
      <c r="AS160" s="19"/>
      <c r="AT160" s="19"/>
      <c r="AU160" s="19"/>
      <c r="AV160" s="19"/>
    </row>
    <row r="161" spans="1:48" ht="101.25" customHeight="1">
      <c r="A161" s="308"/>
      <c r="B161" s="149" t="s">
        <v>58</v>
      </c>
      <c r="C161" s="79" t="s">
        <v>68</v>
      </c>
      <c r="D161" s="91" t="s">
        <v>558</v>
      </c>
      <c r="E161" s="73" t="s">
        <v>164</v>
      </c>
      <c r="F161" s="79">
        <v>12</v>
      </c>
      <c r="G161" s="79" t="s">
        <v>64</v>
      </c>
      <c r="H161" s="79">
        <v>2023</v>
      </c>
      <c r="I161" s="79">
        <v>2023</v>
      </c>
      <c r="J161" s="80" t="s">
        <v>559</v>
      </c>
      <c r="K161" s="79" t="s">
        <v>62</v>
      </c>
      <c r="L161" s="309" t="s">
        <v>560</v>
      </c>
      <c r="M161" s="79" t="s">
        <v>64</v>
      </c>
      <c r="N161" s="74" t="s">
        <v>65</v>
      </c>
      <c r="O161" s="79" t="s">
        <v>66</v>
      </c>
      <c r="P161" s="79">
        <v>71300000</v>
      </c>
      <c r="Q161" s="81">
        <v>1</v>
      </c>
      <c r="R161" s="79" t="s">
        <v>64</v>
      </c>
      <c r="S161" s="79" t="s">
        <v>64</v>
      </c>
      <c r="T161" s="82">
        <v>134500</v>
      </c>
      <c r="U161" s="82">
        <v>134500</v>
      </c>
      <c r="V161" s="82">
        <v>0</v>
      </c>
      <c r="W161" s="82">
        <v>269000</v>
      </c>
      <c r="X161" s="83"/>
      <c r="Y161" s="92"/>
      <c r="Z161" s="92">
        <v>225258</v>
      </c>
      <c r="AA161" s="78" t="s">
        <v>167</v>
      </c>
      <c r="AB161" s="108"/>
      <c r="AC161" s="108"/>
      <c r="AD161" s="108" t="s">
        <v>73</v>
      </c>
      <c r="AE161" s="108"/>
      <c r="AF161" s="108"/>
      <c r="AG161" s="108"/>
      <c r="AH161" s="108"/>
      <c r="AI161" s="108"/>
      <c r="AJ161" s="79"/>
      <c r="AK161" s="84"/>
      <c r="AL161" s="41" t="s">
        <v>74</v>
      </c>
      <c r="AM161" s="300"/>
      <c r="AN161" s="18"/>
      <c r="AO161" s="19"/>
      <c r="AP161" s="19"/>
      <c r="AQ161" s="19"/>
      <c r="AR161" s="19"/>
      <c r="AS161" s="19"/>
      <c r="AT161" s="19"/>
      <c r="AU161" s="19"/>
      <c r="AV161" s="19"/>
    </row>
    <row r="162" spans="1:48" ht="101.25" customHeight="1">
      <c r="A162" s="248"/>
      <c r="B162" s="149" t="s">
        <v>58</v>
      </c>
      <c r="C162" s="149" t="s">
        <v>101</v>
      </c>
      <c r="D162" s="85" t="s">
        <v>562</v>
      </c>
      <c r="E162" s="73" t="s">
        <v>103</v>
      </c>
      <c r="F162" s="41">
        <v>12</v>
      </c>
      <c r="G162" s="79" t="s">
        <v>64</v>
      </c>
      <c r="H162" s="79">
        <v>2023</v>
      </c>
      <c r="I162" s="79">
        <v>2023</v>
      </c>
      <c r="J162" s="41" t="s">
        <v>563</v>
      </c>
      <c r="K162" s="41" t="s">
        <v>64</v>
      </c>
      <c r="L162" s="42"/>
      <c r="M162" s="79" t="s">
        <v>64</v>
      </c>
      <c r="N162" s="74" t="s">
        <v>65</v>
      </c>
      <c r="O162" s="43" t="s">
        <v>106</v>
      </c>
      <c r="P162" s="86" t="s">
        <v>564</v>
      </c>
      <c r="Q162" s="43">
        <v>3</v>
      </c>
      <c r="R162" s="79" t="s">
        <v>64</v>
      </c>
      <c r="S162" s="79" t="s">
        <v>64</v>
      </c>
      <c r="T162" s="45">
        <v>274500</v>
      </c>
      <c r="U162" s="45">
        <v>0</v>
      </c>
      <c r="V162" s="45">
        <v>0</v>
      </c>
      <c r="W162" s="45">
        <v>274500</v>
      </c>
      <c r="X162" s="88" t="s">
        <v>64</v>
      </c>
      <c r="Y162" s="88" t="s">
        <v>64</v>
      </c>
      <c r="Z162" s="89">
        <v>226120</v>
      </c>
      <c r="AA162" s="78" t="s">
        <v>108</v>
      </c>
      <c r="AB162" s="43"/>
      <c r="AC162" s="43"/>
      <c r="AD162" s="43"/>
      <c r="AE162" s="43"/>
      <c r="AF162" s="43"/>
      <c r="AG162" s="43"/>
      <c r="AH162" s="45">
        <v>274500</v>
      </c>
      <c r="AI162" s="43"/>
      <c r="AJ162" s="43"/>
      <c r="AK162" s="85" t="s">
        <v>565</v>
      </c>
      <c r="AL162" s="41" t="s">
        <v>74</v>
      </c>
      <c r="AM162" s="300"/>
      <c r="AN162" s="18"/>
      <c r="AO162" s="19"/>
      <c r="AP162" s="19"/>
      <c r="AQ162" s="19"/>
      <c r="AR162" s="19"/>
      <c r="AS162" s="19"/>
      <c r="AT162" s="19"/>
      <c r="AU162" s="19"/>
      <c r="AV162" s="19"/>
    </row>
    <row r="163" spans="1:48" ht="153" customHeight="1">
      <c r="A163" s="308"/>
      <c r="B163" s="149" t="s">
        <v>58</v>
      </c>
      <c r="C163" s="79" t="s">
        <v>68</v>
      </c>
      <c r="D163" s="91" t="s">
        <v>566</v>
      </c>
      <c r="E163" s="187" t="s">
        <v>1132</v>
      </c>
      <c r="F163" s="79">
        <v>12</v>
      </c>
      <c r="G163" s="79" t="s">
        <v>64</v>
      </c>
      <c r="H163" s="79">
        <v>2023</v>
      </c>
      <c r="I163" s="79">
        <v>2023</v>
      </c>
      <c r="J163" s="80" t="s">
        <v>567</v>
      </c>
      <c r="K163" s="79" t="s">
        <v>62</v>
      </c>
      <c r="L163" s="80" t="s">
        <v>568</v>
      </c>
      <c r="M163" s="79" t="s">
        <v>64</v>
      </c>
      <c r="N163" s="74" t="s">
        <v>65</v>
      </c>
      <c r="O163" s="79" t="s">
        <v>66</v>
      </c>
      <c r="P163" s="79">
        <v>71300000</v>
      </c>
      <c r="Q163" s="81">
        <v>1</v>
      </c>
      <c r="R163" s="79" t="s">
        <v>64</v>
      </c>
      <c r="S163" s="79" t="s">
        <v>64</v>
      </c>
      <c r="T163" s="82">
        <v>138000</v>
      </c>
      <c r="U163" s="82">
        <v>138000</v>
      </c>
      <c r="V163" s="82">
        <v>0</v>
      </c>
      <c r="W163" s="82">
        <v>276000</v>
      </c>
      <c r="X163" s="83"/>
      <c r="Y163" s="92"/>
      <c r="Z163" s="92">
        <v>225258</v>
      </c>
      <c r="AA163" s="78" t="s">
        <v>167</v>
      </c>
      <c r="AB163" s="79" t="s">
        <v>73</v>
      </c>
      <c r="AC163" s="79"/>
      <c r="AD163" s="79"/>
      <c r="AE163" s="79"/>
      <c r="AF163" s="79"/>
      <c r="AG163" s="79"/>
      <c r="AH163" s="79"/>
      <c r="AI163" s="79"/>
      <c r="AJ163" s="79"/>
      <c r="AK163" s="84"/>
      <c r="AL163" s="41" t="s">
        <v>74</v>
      </c>
      <c r="AM163" s="300"/>
      <c r="AN163" s="18"/>
      <c r="AO163" s="19"/>
      <c r="AP163" s="19"/>
      <c r="AQ163" s="19"/>
      <c r="AR163" s="19"/>
      <c r="AS163" s="19"/>
      <c r="AT163" s="19"/>
      <c r="AU163" s="19"/>
      <c r="AV163" s="19"/>
    </row>
    <row r="164" spans="1:48" ht="176.25" customHeight="1">
      <c r="A164" s="308"/>
      <c r="B164" s="149" t="s">
        <v>58</v>
      </c>
      <c r="C164" s="79" t="s">
        <v>68</v>
      </c>
      <c r="D164" s="91" t="s">
        <v>569</v>
      </c>
      <c r="E164" s="187" t="s">
        <v>1132</v>
      </c>
      <c r="F164" s="79">
        <v>12</v>
      </c>
      <c r="G164" s="79" t="s">
        <v>64</v>
      </c>
      <c r="H164" s="79">
        <v>2023</v>
      </c>
      <c r="I164" s="79">
        <v>2023</v>
      </c>
      <c r="J164" s="80" t="s">
        <v>570</v>
      </c>
      <c r="K164" s="79" t="s">
        <v>62</v>
      </c>
      <c r="L164" s="309" t="s">
        <v>571</v>
      </c>
      <c r="M164" s="79" t="s">
        <v>64</v>
      </c>
      <c r="N164" s="74" t="s">
        <v>65</v>
      </c>
      <c r="O164" s="79" t="s">
        <v>66</v>
      </c>
      <c r="P164" s="79">
        <v>71300000</v>
      </c>
      <c r="Q164" s="81">
        <v>1</v>
      </c>
      <c r="R164" s="79" t="s">
        <v>64</v>
      </c>
      <c r="S164" s="79" t="s">
        <v>64</v>
      </c>
      <c r="T164" s="82">
        <v>138000</v>
      </c>
      <c r="U164" s="82">
        <v>138000</v>
      </c>
      <c r="V164" s="82">
        <v>0</v>
      </c>
      <c r="W164" s="82">
        <v>276000</v>
      </c>
      <c r="X164" s="83"/>
      <c r="Y164" s="92"/>
      <c r="Z164" s="92">
        <v>225258</v>
      </c>
      <c r="AA164" s="78" t="s">
        <v>167</v>
      </c>
      <c r="AB164" s="79" t="s">
        <v>73</v>
      </c>
      <c r="AC164" s="79"/>
      <c r="AD164" s="79"/>
      <c r="AE164" s="79"/>
      <c r="AF164" s="79"/>
      <c r="AG164" s="79"/>
      <c r="AH164" s="79"/>
      <c r="AI164" s="79"/>
      <c r="AJ164" s="79"/>
      <c r="AK164" s="84"/>
      <c r="AL164" s="41" t="s">
        <v>74</v>
      </c>
      <c r="AM164" s="300"/>
      <c r="AN164" s="18"/>
      <c r="AO164" s="19"/>
      <c r="AP164" s="19"/>
      <c r="AQ164" s="19"/>
      <c r="AR164" s="19"/>
      <c r="AS164" s="19"/>
      <c r="AT164" s="19"/>
      <c r="AU164" s="19"/>
      <c r="AV164" s="19"/>
    </row>
    <row r="165" spans="1:48" ht="101.25" customHeight="1">
      <c r="A165" s="308"/>
      <c r="B165" s="149" t="s">
        <v>58</v>
      </c>
      <c r="C165" s="79" t="s">
        <v>68</v>
      </c>
      <c r="D165" s="91" t="s">
        <v>572</v>
      </c>
      <c r="E165" s="73" t="s">
        <v>83</v>
      </c>
      <c r="F165" s="79">
        <v>12</v>
      </c>
      <c r="G165" s="79" t="s">
        <v>64</v>
      </c>
      <c r="H165" s="79">
        <v>2023</v>
      </c>
      <c r="I165" s="79">
        <v>2023</v>
      </c>
      <c r="J165" s="80" t="s">
        <v>573</v>
      </c>
      <c r="K165" s="79" t="s">
        <v>62</v>
      </c>
      <c r="L165" s="309" t="s">
        <v>574</v>
      </c>
      <c r="M165" s="79" t="s">
        <v>64</v>
      </c>
      <c r="N165" s="74" t="s">
        <v>65</v>
      </c>
      <c r="O165" s="79" t="s">
        <v>66</v>
      </c>
      <c r="P165" s="79">
        <v>71300000</v>
      </c>
      <c r="Q165" s="81">
        <v>1</v>
      </c>
      <c r="R165" s="79" t="s">
        <v>64</v>
      </c>
      <c r="S165" s="79" t="s">
        <v>64</v>
      </c>
      <c r="T165" s="82">
        <v>138500</v>
      </c>
      <c r="U165" s="82">
        <v>138500</v>
      </c>
      <c r="V165" s="82">
        <v>0</v>
      </c>
      <c r="W165" s="82">
        <v>277000</v>
      </c>
      <c r="X165" s="83"/>
      <c r="Y165" s="92"/>
      <c r="Z165" s="92">
        <v>225258</v>
      </c>
      <c r="AA165" s="78" t="s">
        <v>167</v>
      </c>
      <c r="AB165" s="79"/>
      <c r="AC165" s="79"/>
      <c r="AD165" s="79"/>
      <c r="AE165" s="79"/>
      <c r="AF165" s="79"/>
      <c r="AG165" s="79"/>
      <c r="AH165" s="79"/>
      <c r="AI165" s="79" t="s">
        <v>73</v>
      </c>
      <c r="AJ165" s="79"/>
      <c r="AK165" s="84"/>
      <c r="AL165" s="41" t="s">
        <v>74</v>
      </c>
      <c r="AM165" s="300"/>
      <c r="AN165" s="18"/>
      <c r="AO165" s="19"/>
      <c r="AP165" s="19"/>
      <c r="AQ165" s="19"/>
      <c r="AR165" s="19"/>
      <c r="AS165" s="19"/>
      <c r="AT165" s="19"/>
      <c r="AU165" s="19"/>
      <c r="AV165" s="19"/>
    </row>
    <row r="166" spans="1:48" ht="101.25" customHeight="1">
      <c r="A166" s="220"/>
      <c r="B166" s="149" t="s">
        <v>58</v>
      </c>
      <c r="C166" s="126" t="s">
        <v>147</v>
      </c>
      <c r="D166" s="94" t="s">
        <v>575</v>
      </c>
      <c r="E166" s="73" t="s">
        <v>169</v>
      </c>
      <c r="F166" s="94">
        <v>12</v>
      </c>
      <c r="G166" s="79" t="s">
        <v>62</v>
      </c>
      <c r="H166" s="79">
        <v>2023</v>
      </c>
      <c r="I166" s="79">
        <v>2023</v>
      </c>
      <c r="J166" s="94" t="s">
        <v>64</v>
      </c>
      <c r="K166" s="96" t="s">
        <v>64</v>
      </c>
      <c r="L166" s="95"/>
      <c r="M166" s="74" t="s">
        <v>62</v>
      </c>
      <c r="N166" s="74" t="s">
        <v>65</v>
      </c>
      <c r="O166" s="97" t="s">
        <v>106</v>
      </c>
      <c r="P166" s="98" t="s">
        <v>150</v>
      </c>
      <c r="Q166" s="97">
        <v>2</v>
      </c>
      <c r="R166" s="79" t="s">
        <v>64</v>
      </c>
      <c r="S166" s="79" t="s">
        <v>64</v>
      </c>
      <c r="T166" s="99">
        <v>282482.14</v>
      </c>
      <c r="U166" s="100">
        <v>0</v>
      </c>
      <c r="V166" s="100">
        <v>0</v>
      </c>
      <c r="W166" s="100">
        <v>282482.14</v>
      </c>
      <c r="X166" s="100">
        <v>0</v>
      </c>
      <c r="Y166" s="101"/>
      <c r="Z166" s="101"/>
      <c r="AA166" s="78"/>
      <c r="AB166" s="100"/>
      <c r="AC166" s="100"/>
      <c r="AD166" s="100"/>
      <c r="AE166" s="100"/>
      <c r="AF166" s="100"/>
      <c r="AG166" s="100"/>
      <c r="AH166" s="100"/>
      <c r="AI166" s="100">
        <v>282482.14</v>
      </c>
      <c r="AJ166" s="97"/>
      <c r="AK166" s="84" t="s">
        <v>1045</v>
      </c>
      <c r="AL166" s="85" t="s">
        <v>67</v>
      </c>
      <c r="AM166" s="300"/>
      <c r="AN166" s="18"/>
      <c r="AO166" s="19"/>
      <c r="AP166" s="19"/>
      <c r="AQ166" s="19"/>
      <c r="AR166" s="19"/>
      <c r="AS166" s="19"/>
      <c r="AT166" s="19"/>
      <c r="AU166" s="19"/>
      <c r="AV166" s="19"/>
    </row>
    <row r="167" spans="1:48" ht="101.25" customHeight="1">
      <c r="A167" s="308"/>
      <c r="B167" s="149" t="s">
        <v>58</v>
      </c>
      <c r="C167" s="79" t="s">
        <v>68</v>
      </c>
      <c r="D167" s="91" t="s">
        <v>576</v>
      </c>
      <c r="E167" s="73" t="s">
        <v>83</v>
      </c>
      <c r="F167" s="79">
        <v>12</v>
      </c>
      <c r="G167" s="79" t="s">
        <v>64</v>
      </c>
      <c r="H167" s="79">
        <v>2023</v>
      </c>
      <c r="I167" s="79">
        <v>2023</v>
      </c>
      <c r="J167" s="80" t="s">
        <v>577</v>
      </c>
      <c r="K167" s="79" t="s">
        <v>62</v>
      </c>
      <c r="L167" s="309" t="s">
        <v>578</v>
      </c>
      <c r="M167" s="79" t="s">
        <v>64</v>
      </c>
      <c r="N167" s="74" t="s">
        <v>65</v>
      </c>
      <c r="O167" s="79" t="s">
        <v>66</v>
      </c>
      <c r="P167" s="79">
        <v>71300000</v>
      </c>
      <c r="Q167" s="81">
        <v>1</v>
      </c>
      <c r="R167" s="79" t="s">
        <v>64</v>
      </c>
      <c r="S167" s="79" t="s">
        <v>64</v>
      </c>
      <c r="T167" s="82">
        <v>144500</v>
      </c>
      <c r="U167" s="82">
        <v>144500</v>
      </c>
      <c r="V167" s="82">
        <v>0</v>
      </c>
      <c r="W167" s="82">
        <v>289000</v>
      </c>
      <c r="X167" s="83"/>
      <c r="Y167" s="92"/>
      <c r="Z167" s="92">
        <v>225258</v>
      </c>
      <c r="AA167" s="78" t="s">
        <v>167</v>
      </c>
      <c r="AB167" s="79"/>
      <c r="AC167" s="79"/>
      <c r="AD167" s="79"/>
      <c r="AE167" s="79"/>
      <c r="AF167" s="79"/>
      <c r="AG167" s="79"/>
      <c r="AH167" s="79"/>
      <c r="AI167" s="79" t="s">
        <v>73</v>
      </c>
      <c r="AJ167" s="79"/>
      <c r="AK167" s="84"/>
      <c r="AL167" s="41" t="s">
        <v>74</v>
      </c>
      <c r="AM167" s="300"/>
      <c r="AN167" s="18"/>
      <c r="AO167" s="19"/>
      <c r="AP167" s="19"/>
      <c r="AQ167" s="19"/>
      <c r="AR167" s="19"/>
      <c r="AS167" s="19"/>
      <c r="AT167" s="19"/>
      <c r="AU167" s="19"/>
      <c r="AV167" s="19"/>
    </row>
    <row r="168" spans="1:48" ht="108" customHeight="1">
      <c r="A168" s="308"/>
      <c r="B168" s="149" t="s">
        <v>58</v>
      </c>
      <c r="C168" s="79" t="s">
        <v>68</v>
      </c>
      <c r="D168" s="310" t="s">
        <v>579</v>
      </c>
      <c r="E168" s="187" t="s">
        <v>1122</v>
      </c>
      <c r="F168" s="79">
        <v>12</v>
      </c>
      <c r="G168" s="79" t="s">
        <v>64</v>
      </c>
      <c r="H168" s="79">
        <v>2023</v>
      </c>
      <c r="I168" s="79">
        <v>2023</v>
      </c>
      <c r="J168" s="80" t="s">
        <v>580</v>
      </c>
      <c r="K168" s="79" t="s">
        <v>62</v>
      </c>
      <c r="L168" s="309" t="s">
        <v>581</v>
      </c>
      <c r="M168" s="79" t="s">
        <v>64</v>
      </c>
      <c r="N168" s="74" t="s">
        <v>65</v>
      </c>
      <c r="O168" s="79" t="s">
        <v>66</v>
      </c>
      <c r="P168" s="79">
        <v>71300000</v>
      </c>
      <c r="Q168" s="81">
        <v>1</v>
      </c>
      <c r="R168" s="79" t="s">
        <v>64</v>
      </c>
      <c r="S168" s="79" t="s">
        <v>64</v>
      </c>
      <c r="T168" s="82">
        <v>145000</v>
      </c>
      <c r="U168" s="82">
        <v>145000</v>
      </c>
      <c r="V168" s="82">
        <v>0</v>
      </c>
      <c r="W168" s="82">
        <v>290000</v>
      </c>
      <c r="X168" s="83"/>
      <c r="Y168" s="92"/>
      <c r="Z168" s="92">
        <v>225258</v>
      </c>
      <c r="AA168" s="78" t="s">
        <v>167</v>
      </c>
      <c r="AB168" s="79"/>
      <c r="AC168" s="79" t="s">
        <v>73</v>
      </c>
      <c r="AD168" s="79"/>
      <c r="AE168" s="79"/>
      <c r="AF168" s="79"/>
      <c r="AG168" s="79"/>
      <c r="AH168" s="79"/>
      <c r="AI168" s="79"/>
      <c r="AJ168" s="79"/>
      <c r="AK168" s="84"/>
      <c r="AL168" s="41" t="s">
        <v>74</v>
      </c>
      <c r="AM168" s="300"/>
      <c r="AN168" s="18"/>
      <c r="AO168" s="19"/>
      <c r="AP168" s="19"/>
      <c r="AQ168" s="19"/>
      <c r="AR168" s="19"/>
      <c r="AS168" s="19"/>
      <c r="AT168" s="19"/>
      <c r="AU168" s="19"/>
      <c r="AV168" s="19"/>
    </row>
    <row r="169" spans="1:48" ht="81" customHeight="1">
      <c r="A169" s="308"/>
      <c r="B169" s="149" t="s">
        <v>58</v>
      </c>
      <c r="C169" s="79" t="s">
        <v>68</v>
      </c>
      <c r="D169" s="310" t="s">
        <v>582</v>
      </c>
      <c r="E169" s="73" t="s">
        <v>408</v>
      </c>
      <c r="F169" s="79">
        <v>12</v>
      </c>
      <c r="G169" s="79" t="s">
        <v>64</v>
      </c>
      <c r="H169" s="79">
        <v>2023</v>
      </c>
      <c r="I169" s="79">
        <v>2023</v>
      </c>
      <c r="J169" s="80" t="s">
        <v>583</v>
      </c>
      <c r="K169" s="79" t="s">
        <v>62</v>
      </c>
      <c r="L169" s="309" t="s">
        <v>584</v>
      </c>
      <c r="M169" s="79" t="s">
        <v>64</v>
      </c>
      <c r="N169" s="74" t="s">
        <v>65</v>
      </c>
      <c r="O169" s="79" t="s">
        <v>66</v>
      </c>
      <c r="P169" s="79">
        <v>71300000</v>
      </c>
      <c r="Q169" s="81">
        <v>1</v>
      </c>
      <c r="R169" s="79" t="s">
        <v>64</v>
      </c>
      <c r="S169" s="79" t="s">
        <v>64</v>
      </c>
      <c r="T169" s="82">
        <v>145500</v>
      </c>
      <c r="U169" s="82">
        <v>145500</v>
      </c>
      <c r="V169" s="82">
        <v>0</v>
      </c>
      <c r="W169" s="82">
        <v>291000</v>
      </c>
      <c r="X169" s="83"/>
      <c r="Y169" s="83"/>
      <c r="Z169" s="83"/>
      <c r="AA169" s="78"/>
      <c r="AB169" s="79"/>
      <c r="AC169" s="79"/>
      <c r="AD169" s="79"/>
      <c r="AE169" s="79"/>
      <c r="AF169" s="79"/>
      <c r="AG169" s="79" t="s">
        <v>73</v>
      </c>
      <c r="AH169" s="79"/>
      <c r="AI169" s="79"/>
      <c r="AJ169" s="79"/>
      <c r="AK169" s="84"/>
      <c r="AL169" s="41" t="s">
        <v>74</v>
      </c>
      <c r="AM169" s="300"/>
      <c r="AN169" s="18"/>
      <c r="AO169" s="19"/>
      <c r="AP169" s="19"/>
      <c r="AQ169" s="19"/>
      <c r="AR169" s="19"/>
      <c r="AS169" s="19"/>
      <c r="AT169" s="19"/>
      <c r="AU169" s="19"/>
      <c r="AV169" s="19"/>
    </row>
    <row r="170" spans="1:48" ht="101.25" customHeight="1">
      <c r="A170" s="158"/>
      <c r="B170" s="149" t="s">
        <v>58</v>
      </c>
      <c r="C170" s="201" t="s">
        <v>585</v>
      </c>
      <c r="D170" s="131" t="s">
        <v>586</v>
      </c>
      <c r="E170" s="73" t="s">
        <v>587</v>
      </c>
      <c r="F170" s="132">
        <v>24</v>
      </c>
      <c r="G170" s="79" t="s">
        <v>64</v>
      </c>
      <c r="H170" s="79">
        <v>2023</v>
      </c>
      <c r="I170" s="79">
        <v>2023</v>
      </c>
      <c r="J170" s="131"/>
      <c r="K170" s="132" t="s">
        <v>64</v>
      </c>
      <c r="L170" s="131"/>
      <c r="M170" s="79" t="s">
        <v>64</v>
      </c>
      <c r="N170" s="74" t="s">
        <v>65</v>
      </c>
      <c r="O170" s="133" t="s">
        <v>66</v>
      </c>
      <c r="P170" s="134" t="s">
        <v>588</v>
      </c>
      <c r="Q170" s="133">
        <v>1</v>
      </c>
      <c r="R170" s="79" t="s">
        <v>64</v>
      </c>
      <c r="S170" s="79" t="s">
        <v>64</v>
      </c>
      <c r="T170" s="135">
        <v>0</v>
      </c>
      <c r="U170" s="136">
        <v>300000</v>
      </c>
      <c r="V170" s="136">
        <v>0</v>
      </c>
      <c r="W170" s="136">
        <v>300000</v>
      </c>
      <c r="X170" s="137"/>
      <c r="Y170" s="137"/>
      <c r="Z170" s="137"/>
      <c r="AA170" s="78"/>
      <c r="AB170" s="100">
        <v>15328.054298642532</v>
      </c>
      <c r="AC170" s="100">
        <v>17194.570135746606</v>
      </c>
      <c r="AD170" s="100">
        <v>27092.760180995479</v>
      </c>
      <c r="AE170" s="100">
        <v>6221.7194570135744</v>
      </c>
      <c r="AF170" s="100">
        <v>22624.434389140271</v>
      </c>
      <c r="AG170" s="100">
        <v>11764.705882352941</v>
      </c>
      <c r="AH170" s="100">
        <v>17703.61990950226</v>
      </c>
      <c r="AI170" s="100">
        <v>32070.135746606335</v>
      </c>
      <c r="AJ170" s="138"/>
      <c r="AK170" s="132" t="s">
        <v>589</v>
      </c>
      <c r="AL170" s="85" t="s">
        <v>67</v>
      </c>
      <c r="AM170" s="300"/>
      <c r="AN170" s="18"/>
      <c r="AO170" s="19"/>
      <c r="AP170" s="19"/>
      <c r="AQ170" s="19"/>
      <c r="AR170" s="19"/>
      <c r="AS170" s="19"/>
      <c r="AT170" s="19"/>
      <c r="AU170" s="19"/>
      <c r="AV170" s="19"/>
    </row>
    <row r="171" spans="1:48" ht="101.25" customHeight="1">
      <c r="A171" s="158"/>
      <c r="B171" s="149" t="s">
        <v>58</v>
      </c>
      <c r="C171" s="201" t="s">
        <v>585</v>
      </c>
      <c r="D171" s="131" t="s">
        <v>590</v>
      </c>
      <c r="E171" s="73" t="s">
        <v>591</v>
      </c>
      <c r="F171" s="132">
        <v>24</v>
      </c>
      <c r="G171" s="79" t="s">
        <v>64</v>
      </c>
      <c r="H171" s="79">
        <v>2022</v>
      </c>
      <c r="I171" s="79">
        <v>2022</v>
      </c>
      <c r="J171" s="131"/>
      <c r="K171" s="132" t="s">
        <v>64</v>
      </c>
      <c r="L171" s="131"/>
      <c r="M171" s="79" t="s">
        <v>64</v>
      </c>
      <c r="N171" s="74" t="s">
        <v>65</v>
      </c>
      <c r="O171" s="133" t="s">
        <v>66</v>
      </c>
      <c r="P171" s="134" t="s">
        <v>588</v>
      </c>
      <c r="Q171" s="133">
        <v>1</v>
      </c>
      <c r="R171" s="79" t="s">
        <v>64</v>
      </c>
      <c r="S171" s="79" t="s">
        <v>64</v>
      </c>
      <c r="T171" s="135">
        <v>60000</v>
      </c>
      <c r="U171" s="136">
        <v>240000</v>
      </c>
      <c r="V171" s="136">
        <v>0</v>
      </c>
      <c r="W171" s="136">
        <v>300000</v>
      </c>
      <c r="X171" s="137"/>
      <c r="Y171" s="137"/>
      <c r="Z171" s="137"/>
      <c r="AA171" s="78"/>
      <c r="AB171" s="100">
        <v>15328.054298642501</v>
      </c>
      <c r="AC171" s="100">
        <v>17194.570135746606</v>
      </c>
      <c r="AD171" s="100">
        <v>27092.760180995479</v>
      </c>
      <c r="AE171" s="100">
        <v>6221.7194570135744</v>
      </c>
      <c r="AF171" s="100">
        <v>22624.434389140271</v>
      </c>
      <c r="AG171" s="100">
        <v>11764.705882352941</v>
      </c>
      <c r="AH171" s="100">
        <v>17703.61990950226</v>
      </c>
      <c r="AI171" s="100">
        <v>32070.135746606335</v>
      </c>
      <c r="AJ171" s="133"/>
      <c r="AK171" s="131"/>
      <c r="AL171" s="85" t="s">
        <v>67</v>
      </c>
      <c r="AM171" s="300"/>
      <c r="AN171" s="18"/>
      <c r="AO171" s="19"/>
      <c r="AP171" s="19"/>
      <c r="AQ171" s="19"/>
      <c r="AR171" s="19"/>
      <c r="AS171" s="19"/>
      <c r="AT171" s="19"/>
      <c r="AU171" s="19"/>
      <c r="AV171" s="19"/>
    </row>
    <row r="172" spans="1:48" ht="210.75" customHeight="1">
      <c r="A172" s="308"/>
      <c r="B172" s="149" t="s">
        <v>58</v>
      </c>
      <c r="C172" s="79" t="s">
        <v>68</v>
      </c>
      <c r="D172" s="310" t="s">
        <v>593</v>
      </c>
      <c r="E172" s="187" t="s">
        <v>1133</v>
      </c>
      <c r="F172" s="79">
        <v>12</v>
      </c>
      <c r="G172" s="79" t="s">
        <v>64</v>
      </c>
      <c r="H172" s="79">
        <v>2023</v>
      </c>
      <c r="I172" s="79">
        <v>2023</v>
      </c>
      <c r="J172" s="80" t="s">
        <v>594</v>
      </c>
      <c r="K172" s="79" t="s">
        <v>62</v>
      </c>
      <c r="L172" s="80" t="s">
        <v>595</v>
      </c>
      <c r="M172" s="79" t="s">
        <v>64</v>
      </c>
      <c r="N172" s="74" t="s">
        <v>65</v>
      </c>
      <c r="O172" s="79" t="s">
        <v>66</v>
      </c>
      <c r="P172" s="79">
        <v>71300000</v>
      </c>
      <c r="Q172" s="81">
        <v>1</v>
      </c>
      <c r="R172" s="79" t="s">
        <v>64</v>
      </c>
      <c r="S172" s="79" t="s">
        <v>64</v>
      </c>
      <c r="T172" s="82">
        <v>154000</v>
      </c>
      <c r="U172" s="82">
        <v>154000</v>
      </c>
      <c r="V172" s="82">
        <v>0</v>
      </c>
      <c r="W172" s="82">
        <v>308000</v>
      </c>
      <c r="X172" s="83"/>
      <c r="Y172" s="92"/>
      <c r="Z172" s="92">
        <v>225258</v>
      </c>
      <c r="AA172" s="78" t="s">
        <v>167</v>
      </c>
      <c r="AB172" s="79" t="s">
        <v>73</v>
      </c>
      <c r="AC172" s="79"/>
      <c r="AD172" s="79"/>
      <c r="AE172" s="79"/>
      <c r="AF172" s="79"/>
      <c r="AG172" s="79"/>
      <c r="AH172" s="79"/>
      <c r="AI172" s="79"/>
      <c r="AJ172" s="79"/>
      <c r="AK172" s="84"/>
      <c r="AL172" s="41" t="s">
        <v>74</v>
      </c>
      <c r="AM172" s="300"/>
      <c r="AN172" s="18"/>
      <c r="AO172" s="19"/>
      <c r="AP172" s="19"/>
      <c r="AQ172" s="19"/>
      <c r="AR172" s="19"/>
      <c r="AS172" s="19"/>
      <c r="AT172" s="19"/>
      <c r="AU172" s="19"/>
      <c r="AV172" s="19"/>
    </row>
    <row r="173" spans="1:48" ht="101.25" customHeight="1">
      <c r="A173" s="220"/>
      <c r="B173" s="149" t="s">
        <v>58</v>
      </c>
      <c r="C173" s="126" t="s">
        <v>147</v>
      </c>
      <c r="D173" s="94" t="s">
        <v>597</v>
      </c>
      <c r="E173" s="73" t="s">
        <v>169</v>
      </c>
      <c r="F173" s="94">
        <v>12</v>
      </c>
      <c r="G173" s="79" t="s">
        <v>62</v>
      </c>
      <c r="H173" s="79">
        <v>2023</v>
      </c>
      <c r="I173" s="79">
        <v>2023</v>
      </c>
      <c r="J173" s="94" t="s">
        <v>64</v>
      </c>
      <c r="K173" s="96" t="s">
        <v>64</v>
      </c>
      <c r="L173" s="95"/>
      <c r="M173" s="74" t="s">
        <v>62</v>
      </c>
      <c r="N173" s="74" t="s">
        <v>65</v>
      </c>
      <c r="O173" s="97" t="s">
        <v>106</v>
      </c>
      <c r="P173" s="98" t="s">
        <v>150</v>
      </c>
      <c r="Q173" s="97">
        <v>2</v>
      </c>
      <c r="R173" s="79" t="s">
        <v>64</v>
      </c>
      <c r="S173" s="79" t="s">
        <v>64</v>
      </c>
      <c r="T173" s="99">
        <v>320196</v>
      </c>
      <c r="U173" s="100">
        <v>0</v>
      </c>
      <c r="V173" s="100">
        <v>0</v>
      </c>
      <c r="W173" s="100">
        <v>320196</v>
      </c>
      <c r="X173" s="100">
        <v>0</v>
      </c>
      <c r="Y173" s="101"/>
      <c r="Z173" s="101"/>
      <c r="AA173" s="78"/>
      <c r="AB173" s="100"/>
      <c r="AC173" s="100"/>
      <c r="AD173" s="100"/>
      <c r="AE173" s="100"/>
      <c r="AF173" s="100"/>
      <c r="AG173" s="100"/>
      <c r="AH173" s="100"/>
      <c r="AI173" s="100">
        <v>320196</v>
      </c>
      <c r="AJ173" s="97"/>
      <c r="AK173" s="84" t="s">
        <v>1045</v>
      </c>
      <c r="AL173" s="85" t="s">
        <v>67</v>
      </c>
      <c r="AM173" s="300"/>
      <c r="AN173" s="18"/>
      <c r="AO173" s="19"/>
      <c r="AP173" s="19"/>
      <c r="AQ173" s="19"/>
      <c r="AR173" s="19"/>
      <c r="AS173" s="19"/>
      <c r="AT173" s="19"/>
      <c r="AU173" s="19"/>
      <c r="AV173" s="19"/>
    </row>
    <row r="174" spans="1:48" ht="51" customHeight="1">
      <c r="A174" s="220"/>
      <c r="B174" s="149" t="s">
        <v>58</v>
      </c>
      <c r="C174" s="139" t="s">
        <v>147</v>
      </c>
      <c r="D174" s="117" t="s">
        <v>598</v>
      </c>
      <c r="E174" s="73" t="s">
        <v>169</v>
      </c>
      <c r="F174" s="110">
        <v>12</v>
      </c>
      <c r="G174" s="79" t="s">
        <v>62</v>
      </c>
      <c r="H174" s="79">
        <v>2023</v>
      </c>
      <c r="I174" s="79">
        <v>2023</v>
      </c>
      <c r="J174" s="110" t="s">
        <v>64</v>
      </c>
      <c r="K174" s="311" t="s">
        <v>64</v>
      </c>
      <c r="L174" s="111"/>
      <c r="M174" s="74" t="s">
        <v>62</v>
      </c>
      <c r="N174" s="74" t="s">
        <v>65</v>
      </c>
      <c r="O174" s="112" t="s">
        <v>106</v>
      </c>
      <c r="P174" s="312" t="s">
        <v>150</v>
      </c>
      <c r="Q174" s="112">
        <v>2</v>
      </c>
      <c r="R174" s="79" t="s">
        <v>64</v>
      </c>
      <c r="S174" s="79" t="s">
        <v>64</v>
      </c>
      <c r="T174" s="113">
        <v>333001.73</v>
      </c>
      <c r="U174" s="114">
        <v>0</v>
      </c>
      <c r="V174" s="114">
        <v>0</v>
      </c>
      <c r="W174" s="114">
        <v>333001.73</v>
      </c>
      <c r="X174" s="114">
        <v>0</v>
      </c>
      <c r="Y174" s="115"/>
      <c r="Z174" s="115"/>
      <c r="AA174" s="78"/>
      <c r="AB174" s="100"/>
      <c r="AC174" s="100"/>
      <c r="AD174" s="100">
        <v>333001.73</v>
      </c>
      <c r="AE174" s="100"/>
      <c r="AF174" s="100"/>
      <c r="AG174" s="100"/>
      <c r="AH174" s="100"/>
      <c r="AI174" s="100"/>
      <c r="AJ174" s="112"/>
      <c r="AK174" s="84" t="s">
        <v>1046</v>
      </c>
      <c r="AL174" s="85" t="s">
        <v>67</v>
      </c>
      <c r="AM174" s="300"/>
      <c r="AN174" s="18"/>
      <c r="AO174" s="19"/>
      <c r="AP174" s="19"/>
      <c r="AQ174" s="19"/>
      <c r="AR174" s="19"/>
      <c r="AS174" s="19"/>
      <c r="AT174" s="19"/>
      <c r="AU174" s="19"/>
      <c r="AV174" s="19"/>
    </row>
    <row r="175" spans="1:48" ht="69" customHeight="1">
      <c r="A175" s="220"/>
      <c r="B175" s="149" t="s">
        <v>58</v>
      </c>
      <c r="C175" s="139" t="s">
        <v>147</v>
      </c>
      <c r="D175" s="117" t="s">
        <v>599</v>
      </c>
      <c r="E175" s="73" t="s">
        <v>169</v>
      </c>
      <c r="F175" s="110">
        <v>12</v>
      </c>
      <c r="G175" s="79" t="s">
        <v>62</v>
      </c>
      <c r="H175" s="79">
        <v>2023</v>
      </c>
      <c r="I175" s="79">
        <v>2023</v>
      </c>
      <c r="J175" s="110" t="s">
        <v>64</v>
      </c>
      <c r="K175" s="311" t="s">
        <v>64</v>
      </c>
      <c r="L175" s="111"/>
      <c r="M175" s="74" t="s">
        <v>62</v>
      </c>
      <c r="N175" s="74" t="s">
        <v>65</v>
      </c>
      <c r="O175" s="112" t="s">
        <v>106</v>
      </c>
      <c r="P175" s="312" t="s">
        <v>150</v>
      </c>
      <c r="Q175" s="112">
        <v>2</v>
      </c>
      <c r="R175" s="79" t="s">
        <v>64</v>
      </c>
      <c r="S175" s="79" t="s">
        <v>64</v>
      </c>
      <c r="T175" s="113">
        <v>334152.8</v>
      </c>
      <c r="U175" s="114">
        <v>0</v>
      </c>
      <c r="V175" s="114">
        <v>0</v>
      </c>
      <c r="W175" s="114">
        <v>334152.8</v>
      </c>
      <c r="X175" s="114">
        <v>0</v>
      </c>
      <c r="Y175" s="115"/>
      <c r="Z175" s="115"/>
      <c r="AA175" s="78"/>
      <c r="AB175" s="332"/>
      <c r="AC175" s="332"/>
      <c r="AD175" s="100">
        <v>334152.8</v>
      </c>
      <c r="AE175" s="332"/>
      <c r="AF175" s="332"/>
      <c r="AG175" s="332"/>
      <c r="AH175" s="332"/>
      <c r="AI175" s="332"/>
      <c r="AJ175" s="112"/>
      <c r="AK175" s="84" t="s">
        <v>1046</v>
      </c>
      <c r="AL175" s="85" t="s">
        <v>67</v>
      </c>
      <c r="AM175" s="300"/>
      <c r="AN175" s="18"/>
      <c r="AO175" s="19"/>
      <c r="AP175" s="19"/>
      <c r="AQ175" s="19"/>
      <c r="AR175" s="19"/>
      <c r="AS175" s="19"/>
      <c r="AT175" s="19"/>
      <c r="AU175" s="19"/>
      <c r="AV175" s="19"/>
    </row>
    <row r="176" spans="1:48" ht="162" customHeight="1">
      <c r="A176" s="308"/>
      <c r="B176" s="149" t="s">
        <v>58</v>
      </c>
      <c r="C176" s="79" t="s">
        <v>68</v>
      </c>
      <c r="D176" s="91" t="s">
        <v>600</v>
      </c>
      <c r="E176" s="187" t="s">
        <v>180</v>
      </c>
      <c r="F176" s="79">
        <v>12</v>
      </c>
      <c r="G176" s="79" t="s">
        <v>64</v>
      </c>
      <c r="H176" s="79">
        <v>2023</v>
      </c>
      <c r="I176" s="79">
        <v>2023</v>
      </c>
      <c r="J176" s="80" t="s">
        <v>601</v>
      </c>
      <c r="K176" s="79" t="s">
        <v>62</v>
      </c>
      <c r="L176" s="309" t="s">
        <v>602</v>
      </c>
      <c r="M176" s="79" t="s">
        <v>64</v>
      </c>
      <c r="N176" s="74" t="s">
        <v>65</v>
      </c>
      <c r="O176" s="79" t="s">
        <v>66</v>
      </c>
      <c r="P176" s="79">
        <v>71300000</v>
      </c>
      <c r="Q176" s="81">
        <v>1</v>
      </c>
      <c r="R176" s="79" t="s">
        <v>64</v>
      </c>
      <c r="S176" s="79" t="s">
        <v>64</v>
      </c>
      <c r="T176" s="82">
        <v>175000</v>
      </c>
      <c r="U176" s="82">
        <v>175000</v>
      </c>
      <c r="V176" s="82">
        <v>0</v>
      </c>
      <c r="W176" s="82">
        <v>350000</v>
      </c>
      <c r="X176" s="83"/>
      <c r="Y176" s="92"/>
      <c r="Z176" s="92">
        <v>225258</v>
      </c>
      <c r="AA176" s="78" t="s">
        <v>167</v>
      </c>
      <c r="AB176" s="79" t="s">
        <v>73</v>
      </c>
      <c r="AC176" s="79"/>
      <c r="AD176" s="79"/>
      <c r="AE176" s="79"/>
      <c r="AF176" s="79"/>
      <c r="AG176" s="79"/>
      <c r="AH176" s="79"/>
      <c r="AI176" s="79"/>
      <c r="AJ176" s="79"/>
      <c r="AK176" s="84"/>
      <c r="AL176" s="41" t="s">
        <v>74</v>
      </c>
      <c r="AM176" s="300"/>
      <c r="AN176" s="18"/>
      <c r="AO176" s="19"/>
      <c r="AP176" s="19"/>
      <c r="AQ176" s="19"/>
      <c r="AR176" s="19"/>
      <c r="AS176" s="19"/>
      <c r="AT176" s="19"/>
      <c r="AU176" s="19"/>
      <c r="AV176" s="19"/>
    </row>
    <row r="177" spans="1:48" ht="175.5" customHeight="1">
      <c r="A177" s="308"/>
      <c r="B177" s="149" t="s">
        <v>58</v>
      </c>
      <c r="C177" s="79" t="s">
        <v>68</v>
      </c>
      <c r="D177" s="91" t="s">
        <v>603</v>
      </c>
      <c r="E177" s="187" t="s">
        <v>1134</v>
      </c>
      <c r="F177" s="79">
        <v>12</v>
      </c>
      <c r="G177" s="79" t="s">
        <v>64</v>
      </c>
      <c r="H177" s="79">
        <v>2023</v>
      </c>
      <c r="I177" s="79">
        <v>2023</v>
      </c>
      <c r="J177" s="80" t="s">
        <v>604</v>
      </c>
      <c r="K177" s="79" t="s">
        <v>62</v>
      </c>
      <c r="L177" s="80" t="s">
        <v>605</v>
      </c>
      <c r="M177" s="79" t="s">
        <v>64</v>
      </c>
      <c r="N177" s="74" t="s">
        <v>65</v>
      </c>
      <c r="O177" s="79" t="s">
        <v>66</v>
      </c>
      <c r="P177" s="79">
        <v>71300000</v>
      </c>
      <c r="Q177" s="81">
        <v>1</v>
      </c>
      <c r="R177" s="79" t="s">
        <v>64</v>
      </c>
      <c r="S177" s="79" t="s">
        <v>64</v>
      </c>
      <c r="T177" s="82">
        <v>179000</v>
      </c>
      <c r="U177" s="82">
        <v>179000</v>
      </c>
      <c r="V177" s="82">
        <v>0</v>
      </c>
      <c r="W177" s="82">
        <v>358000</v>
      </c>
      <c r="X177" s="83"/>
      <c r="Y177" s="92"/>
      <c r="Z177" s="92">
        <v>225258</v>
      </c>
      <c r="AA177" s="78" t="s">
        <v>167</v>
      </c>
      <c r="AB177" s="79" t="s">
        <v>73</v>
      </c>
      <c r="AC177" s="79"/>
      <c r="AD177" s="79"/>
      <c r="AE177" s="79"/>
      <c r="AF177" s="79"/>
      <c r="AG177" s="79"/>
      <c r="AH177" s="79"/>
      <c r="AI177" s="79"/>
      <c r="AJ177" s="79"/>
      <c r="AK177" s="84"/>
      <c r="AL177" s="41" t="s">
        <v>74</v>
      </c>
      <c r="AM177" s="300"/>
      <c r="AN177" s="18"/>
      <c r="AO177" s="19"/>
      <c r="AP177" s="19"/>
      <c r="AQ177" s="19"/>
      <c r="AR177" s="19"/>
      <c r="AS177" s="19"/>
      <c r="AT177" s="19"/>
      <c r="AU177" s="19"/>
      <c r="AV177" s="19"/>
    </row>
    <row r="178" spans="1:48" ht="101.25" customHeight="1">
      <c r="A178" s="308"/>
      <c r="B178" s="149" t="s">
        <v>58</v>
      </c>
      <c r="C178" s="188" t="s">
        <v>1233</v>
      </c>
      <c r="D178" s="221" t="s">
        <v>606</v>
      </c>
      <c r="E178" s="187" t="s">
        <v>1135</v>
      </c>
      <c r="F178" s="79">
        <v>12</v>
      </c>
      <c r="G178" s="79" t="s">
        <v>64</v>
      </c>
      <c r="H178" s="79">
        <v>2023</v>
      </c>
      <c r="I178" s="79">
        <v>2023</v>
      </c>
      <c r="J178" s="80" t="s">
        <v>607</v>
      </c>
      <c r="K178" s="79" t="s">
        <v>62</v>
      </c>
      <c r="L178" s="80" t="s">
        <v>608</v>
      </c>
      <c r="M178" s="79" t="s">
        <v>64</v>
      </c>
      <c r="N178" s="74" t="s">
        <v>65</v>
      </c>
      <c r="O178" s="79" t="s">
        <v>66</v>
      </c>
      <c r="P178" s="79">
        <v>71300000</v>
      </c>
      <c r="Q178" s="81">
        <v>1</v>
      </c>
      <c r="R178" s="79" t="s">
        <v>64</v>
      </c>
      <c r="S178" s="79" t="s">
        <v>64</v>
      </c>
      <c r="T178" s="328">
        <v>0</v>
      </c>
      <c r="U178" s="328">
        <v>0</v>
      </c>
      <c r="V178" s="328">
        <v>0</v>
      </c>
      <c r="W178" s="328">
        <v>0</v>
      </c>
      <c r="X178" s="83"/>
      <c r="Y178" s="83"/>
      <c r="Z178" s="83"/>
      <c r="AA178" s="78"/>
      <c r="AB178" s="79" t="s">
        <v>73</v>
      </c>
      <c r="AC178" s="79"/>
      <c r="AD178" s="79"/>
      <c r="AE178" s="79"/>
      <c r="AF178" s="79"/>
      <c r="AG178" s="79"/>
      <c r="AH178" s="79"/>
      <c r="AI178" s="79"/>
      <c r="AJ178" s="79"/>
      <c r="AK178" s="84"/>
      <c r="AL178" s="41" t="s">
        <v>74</v>
      </c>
      <c r="AM178" s="300"/>
      <c r="AN178" s="18"/>
      <c r="AO178" s="19"/>
      <c r="AP178" s="19"/>
      <c r="AQ178" s="19"/>
      <c r="AR178" s="19"/>
      <c r="AS178" s="19"/>
      <c r="AT178" s="19"/>
      <c r="AU178" s="19"/>
      <c r="AV178" s="19"/>
    </row>
    <row r="179" spans="1:48" ht="101.25" customHeight="1">
      <c r="A179" s="220"/>
      <c r="B179" s="149" t="s">
        <v>58</v>
      </c>
      <c r="C179" s="139" t="s">
        <v>147</v>
      </c>
      <c r="D179" s="117" t="s">
        <v>609</v>
      </c>
      <c r="E179" s="73" t="s">
        <v>196</v>
      </c>
      <c r="F179" s="110">
        <v>24</v>
      </c>
      <c r="G179" s="79" t="s">
        <v>64</v>
      </c>
      <c r="H179" s="79">
        <v>2023</v>
      </c>
      <c r="I179" s="79">
        <v>2023</v>
      </c>
      <c r="J179" s="110"/>
      <c r="K179" s="110" t="s">
        <v>64</v>
      </c>
      <c r="L179" s="111"/>
      <c r="M179" s="74" t="s">
        <v>62</v>
      </c>
      <c r="N179" s="74" t="s">
        <v>65</v>
      </c>
      <c r="O179" s="112" t="s">
        <v>106</v>
      </c>
      <c r="P179" s="120" t="s">
        <v>610</v>
      </c>
      <c r="Q179" s="112">
        <v>2</v>
      </c>
      <c r="R179" s="79" t="s">
        <v>64</v>
      </c>
      <c r="S179" s="79" t="s">
        <v>64</v>
      </c>
      <c r="T179" s="113">
        <v>186225</v>
      </c>
      <c r="U179" s="114">
        <v>186000</v>
      </c>
      <c r="V179" s="114">
        <v>0</v>
      </c>
      <c r="W179" s="114">
        <v>372225</v>
      </c>
      <c r="X179" s="114">
        <v>0</v>
      </c>
      <c r="Y179" s="118"/>
      <c r="Z179" s="115"/>
      <c r="AA179" s="78"/>
      <c r="AB179" s="90">
        <v>23506.28</v>
      </c>
      <c r="AC179" s="90">
        <v>21707.119999999999</v>
      </c>
      <c r="AD179" s="90">
        <v>41487.46</v>
      </c>
      <c r="AE179" s="90">
        <v>4874.51</v>
      </c>
      <c r="AF179" s="90">
        <v>18349.96</v>
      </c>
      <c r="AG179" s="90">
        <v>10627.57</v>
      </c>
      <c r="AH179" s="90">
        <v>14139.2</v>
      </c>
      <c r="AI179" s="90">
        <v>51532.89</v>
      </c>
      <c r="AJ179" s="112"/>
      <c r="AK179" s="330" t="s">
        <v>1047</v>
      </c>
      <c r="AL179" s="85" t="s">
        <v>67</v>
      </c>
      <c r="AM179" s="300"/>
      <c r="AN179" s="18"/>
      <c r="AO179" s="19"/>
      <c r="AP179" s="19"/>
      <c r="AQ179" s="19"/>
      <c r="AR179" s="19"/>
      <c r="AS179" s="19"/>
      <c r="AT179" s="19"/>
      <c r="AU179" s="19"/>
      <c r="AV179" s="19"/>
    </row>
    <row r="180" spans="1:48" ht="123.75" customHeight="1">
      <c r="A180" s="308"/>
      <c r="B180" s="149" t="s">
        <v>58</v>
      </c>
      <c r="C180" s="79" t="s">
        <v>68</v>
      </c>
      <c r="D180" s="310" t="s">
        <v>611</v>
      </c>
      <c r="E180" s="73" t="s">
        <v>322</v>
      </c>
      <c r="F180" s="79">
        <v>12</v>
      </c>
      <c r="G180" s="79" t="s">
        <v>64</v>
      </c>
      <c r="H180" s="79">
        <v>2023</v>
      </c>
      <c r="I180" s="79">
        <v>2023</v>
      </c>
      <c r="J180" s="80" t="s">
        <v>612</v>
      </c>
      <c r="K180" s="79" t="s">
        <v>62</v>
      </c>
      <c r="L180" s="309" t="s">
        <v>613</v>
      </c>
      <c r="M180" s="79" t="s">
        <v>64</v>
      </c>
      <c r="N180" s="74" t="s">
        <v>65</v>
      </c>
      <c r="O180" s="79" t="s">
        <v>66</v>
      </c>
      <c r="P180" s="79">
        <v>71300000</v>
      </c>
      <c r="Q180" s="81">
        <v>1</v>
      </c>
      <c r="R180" s="79" t="s">
        <v>64</v>
      </c>
      <c r="S180" s="79" t="s">
        <v>64</v>
      </c>
      <c r="T180" s="82">
        <v>190000</v>
      </c>
      <c r="U180" s="82">
        <v>190000</v>
      </c>
      <c r="V180" s="82">
        <v>0</v>
      </c>
      <c r="W180" s="82">
        <v>380000</v>
      </c>
      <c r="X180" s="83"/>
      <c r="Y180" s="83"/>
      <c r="Z180" s="83"/>
      <c r="AA180" s="78"/>
      <c r="AB180" s="79"/>
      <c r="AC180" s="79"/>
      <c r="AD180" s="79"/>
      <c r="AE180" s="79"/>
      <c r="AF180" s="79"/>
      <c r="AG180" s="79" t="s">
        <v>73</v>
      </c>
      <c r="AH180" s="79"/>
      <c r="AI180" s="79"/>
      <c r="AJ180" s="79"/>
      <c r="AK180" s="84"/>
      <c r="AL180" s="41" t="s">
        <v>74</v>
      </c>
      <c r="AM180" s="300"/>
      <c r="AN180" s="18"/>
      <c r="AO180" s="19"/>
      <c r="AP180" s="19"/>
      <c r="AQ180" s="19"/>
      <c r="AR180" s="19"/>
      <c r="AS180" s="19"/>
      <c r="AT180" s="19"/>
      <c r="AU180" s="19"/>
      <c r="AV180" s="19"/>
    </row>
    <row r="181" spans="1:48" ht="101.25" customHeight="1">
      <c r="A181" s="158"/>
      <c r="B181" s="149" t="s">
        <v>58</v>
      </c>
      <c r="C181" s="202" t="s">
        <v>532</v>
      </c>
      <c r="D181" s="140" t="s">
        <v>614</v>
      </c>
      <c r="E181" s="73" t="s">
        <v>534</v>
      </c>
      <c r="F181" s="141">
        <v>12</v>
      </c>
      <c r="G181" s="79" t="s">
        <v>62</v>
      </c>
      <c r="H181" s="79">
        <v>2023</v>
      </c>
      <c r="I181" s="79">
        <v>2023</v>
      </c>
      <c r="J181" s="141"/>
      <c r="K181" s="141" t="s">
        <v>64</v>
      </c>
      <c r="L181" s="142"/>
      <c r="M181" s="79" t="s">
        <v>64</v>
      </c>
      <c r="N181" s="74" t="s">
        <v>65</v>
      </c>
      <c r="O181" s="143" t="s">
        <v>66</v>
      </c>
      <c r="P181" s="144" t="s">
        <v>615</v>
      </c>
      <c r="Q181" s="143">
        <v>1</v>
      </c>
      <c r="R181" s="79" t="s">
        <v>64</v>
      </c>
      <c r="S181" s="75" t="s">
        <v>62</v>
      </c>
      <c r="T181" s="145">
        <v>196800</v>
      </c>
      <c r="U181" s="146">
        <v>196800</v>
      </c>
      <c r="V181" s="146">
        <v>0</v>
      </c>
      <c r="W181" s="146">
        <v>393600</v>
      </c>
      <c r="X181" s="147"/>
      <c r="Y181" s="147"/>
      <c r="Z181" s="92">
        <v>239787</v>
      </c>
      <c r="AA181" s="78" t="s">
        <v>986</v>
      </c>
      <c r="AB181" s="90">
        <v>34889.75</v>
      </c>
      <c r="AC181" s="90">
        <v>23986.7</v>
      </c>
      <c r="AD181" s="90">
        <v>35980.06</v>
      </c>
      <c r="AE181" s="90">
        <v>14173.96</v>
      </c>
      <c r="AF181" s="90">
        <v>28347.919999999998</v>
      </c>
      <c r="AG181" s="90">
        <v>11448.2</v>
      </c>
      <c r="AH181" s="90">
        <v>15264.27</v>
      </c>
      <c r="AI181" s="90">
        <v>32709.14</v>
      </c>
      <c r="AJ181" s="333"/>
      <c r="AK181" s="109" t="s">
        <v>987</v>
      </c>
      <c r="AL181" s="85" t="s">
        <v>67</v>
      </c>
      <c r="AM181" s="300"/>
      <c r="AN181" s="18"/>
      <c r="AO181" s="19"/>
      <c r="AP181" s="19"/>
      <c r="AQ181" s="19"/>
      <c r="AR181" s="19"/>
      <c r="AS181" s="19"/>
      <c r="AT181" s="19"/>
      <c r="AU181" s="19"/>
      <c r="AV181" s="19"/>
    </row>
    <row r="182" spans="1:48" ht="177" customHeight="1">
      <c r="A182" s="308"/>
      <c r="B182" s="149" t="s">
        <v>58</v>
      </c>
      <c r="C182" s="79" t="s">
        <v>68</v>
      </c>
      <c r="D182" s="91" t="s">
        <v>616</v>
      </c>
      <c r="E182" s="187" t="s">
        <v>1125</v>
      </c>
      <c r="F182" s="79">
        <v>12</v>
      </c>
      <c r="G182" s="79" t="s">
        <v>64</v>
      </c>
      <c r="H182" s="79">
        <v>2023</v>
      </c>
      <c r="I182" s="79">
        <v>2023</v>
      </c>
      <c r="J182" s="80" t="s">
        <v>617</v>
      </c>
      <c r="K182" s="79" t="s">
        <v>62</v>
      </c>
      <c r="L182" s="309" t="s">
        <v>618</v>
      </c>
      <c r="M182" s="79" t="s">
        <v>64</v>
      </c>
      <c r="N182" s="74" t="s">
        <v>65</v>
      </c>
      <c r="O182" s="79" t="s">
        <v>66</v>
      </c>
      <c r="P182" s="79">
        <v>71300000</v>
      </c>
      <c r="Q182" s="81">
        <v>1</v>
      </c>
      <c r="R182" s="79" t="s">
        <v>64</v>
      </c>
      <c r="S182" s="79" t="s">
        <v>64</v>
      </c>
      <c r="T182" s="328">
        <v>147500</v>
      </c>
      <c r="U182" s="328">
        <v>147500</v>
      </c>
      <c r="V182" s="328">
        <v>0</v>
      </c>
      <c r="W182" s="328">
        <f>SUBTOTAL(9,T182:V182)</f>
        <v>295000</v>
      </c>
      <c r="X182" s="83"/>
      <c r="Y182" s="92"/>
      <c r="Z182" s="92">
        <v>225258</v>
      </c>
      <c r="AA182" s="78" t="s">
        <v>167</v>
      </c>
      <c r="AB182" s="79" t="s">
        <v>73</v>
      </c>
      <c r="AC182" s="79"/>
      <c r="AD182" s="79"/>
      <c r="AE182" s="79"/>
      <c r="AF182" s="79"/>
      <c r="AG182" s="79"/>
      <c r="AH182" s="79"/>
      <c r="AI182" s="79"/>
      <c r="AJ182" s="79"/>
      <c r="AK182" s="84"/>
      <c r="AL182" s="41" t="s">
        <v>74</v>
      </c>
      <c r="AM182" s="300"/>
      <c r="AN182" s="18"/>
      <c r="AO182" s="19"/>
      <c r="AP182" s="19"/>
      <c r="AQ182" s="19"/>
      <c r="AR182" s="19"/>
      <c r="AS182" s="19"/>
      <c r="AT182" s="19"/>
      <c r="AU182" s="19"/>
      <c r="AV182" s="19"/>
    </row>
    <row r="183" spans="1:48" ht="101.25" customHeight="1">
      <c r="A183" s="220"/>
      <c r="B183" s="149" t="s">
        <v>58</v>
      </c>
      <c r="C183" s="139" t="s">
        <v>147</v>
      </c>
      <c r="D183" s="109" t="s">
        <v>619</v>
      </c>
      <c r="E183" s="73" t="s">
        <v>196</v>
      </c>
      <c r="F183" s="110">
        <v>24</v>
      </c>
      <c r="G183" s="79" t="s">
        <v>190</v>
      </c>
      <c r="H183" s="79">
        <v>2023</v>
      </c>
      <c r="I183" s="79">
        <v>2023</v>
      </c>
      <c r="J183" s="110"/>
      <c r="K183" s="110" t="s">
        <v>64</v>
      </c>
      <c r="L183" s="111"/>
      <c r="M183" s="74" t="s">
        <v>62</v>
      </c>
      <c r="N183" s="74" t="s">
        <v>65</v>
      </c>
      <c r="O183" s="112" t="s">
        <v>106</v>
      </c>
      <c r="P183" s="110" t="s">
        <v>620</v>
      </c>
      <c r="Q183" s="112">
        <v>2</v>
      </c>
      <c r="R183" s="79" t="s">
        <v>64</v>
      </c>
      <c r="S183" s="79" t="s">
        <v>64</v>
      </c>
      <c r="T183" s="113">
        <v>198625</v>
      </c>
      <c r="U183" s="114">
        <v>198400</v>
      </c>
      <c r="V183" s="114">
        <v>0</v>
      </c>
      <c r="W183" s="114">
        <v>397025</v>
      </c>
      <c r="X183" s="114">
        <v>0</v>
      </c>
      <c r="Y183" s="118"/>
      <c r="Z183" s="115"/>
      <c r="AA183" s="78"/>
      <c r="AB183" s="90">
        <v>25071.47</v>
      </c>
      <c r="AC183" s="90">
        <v>23152.51</v>
      </c>
      <c r="AD183" s="90">
        <v>44249.95</v>
      </c>
      <c r="AE183" s="90">
        <v>5199.09</v>
      </c>
      <c r="AF183" s="90">
        <v>19571.810000000001</v>
      </c>
      <c r="AG183" s="90">
        <v>11335.22</v>
      </c>
      <c r="AH183" s="90">
        <v>15080.68</v>
      </c>
      <c r="AI183" s="90">
        <v>54964.26</v>
      </c>
      <c r="AJ183" s="112"/>
      <c r="AK183" s="330" t="s">
        <v>1048</v>
      </c>
      <c r="AL183" s="85" t="s">
        <v>67</v>
      </c>
      <c r="AM183" s="300"/>
      <c r="AN183" s="18"/>
      <c r="AO183" s="19"/>
      <c r="AP183" s="19"/>
      <c r="AQ183" s="19"/>
      <c r="AR183" s="19"/>
      <c r="AS183" s="19"/>
      <c r="AT183" s="19"/>
      <c r="AU183" s="19"/>
      <c r="AV183" s="19"/>
    </row>
    <row r="184" spans="1:48" ht="101.25" customHeight="1">
      <c r="A184" s="158"/>
      <c r="B184" s="149" t="s">
        <v>58</v>
      </c>
      <c r="C184" s="201" t="s">
        <v>585</v>
      </c>
      <c r="D184" s="131" t="s">
        <v>624</v>
      </c>
      <c r="E184" s="73" t="s">
        <v>587</v>
      </c>
      <c r="F184" s="132">
        <v>24</v>
      </c>
      <c r="G184" s="79" t="s">
        <v>64</v>
      </c>
      <c r="H184" s="79">
        <v>2022</v>
      </c>
      <c r="I184" s="79">
        <v>2022</v>
      </c>
      <c r="J184" s="131"/>
      <c r="K184" s="132" t="s">
        <v>64</v>
      </c>
      <c r="L184" s="131"/>
      <c r="M184" s="79" t="s">
        <v>64</v>
      </c>
      <c r="N184" s="74" t="s">
        <v>65</v>
      </c>
      <c r="O184" s="133" t="s">
        <v>66</v>
      </c>
      <c r="P184" s="134" t="s">
        <v>588</v>
      </c>
      <c r="Q184" s="133">
        <v>1</v>
      </c>
      <c r="R184" s="79" t="s">
        <v>64</v>
      </c>
      <c r="S184" s="79" t="s">
        <v>64</v>
      </c>
      <c r="T184" s="135">
        <v>0</v>
      </c>
      <c r="U184" s="136">
        <v>400000</v>
      </c>
      <c r="V184" s="136">
        <v>0</v>
      </c>
      <c r="W184" s="136">
        <v>400000</v>
      </c>
      <c r="X184" s="137"/>
      <c r="Y184" s="137"/>
      <c r="Z184" s="137"/>
      <c r="AA184" s="78"/>
      <c r="AB184" s="90">
        <v>20437.405731523377</v>
      </c>
      <c r="AC184" s="90">
        <v>22926.093514328808</v>
      </c>
      <c r="AD184" s="90">
        <v>36123.680241327296</v>
      </c>
      <c r="AE184" s="90">
        <v>8295.6259426847664</v>
      </c>
      <c r="AF184" s="90">
        <v>30165.912518853693</v>
      </c>
      <c r="AG184" s="90">
        <v>15686.274509803919</v>
      </c>
      <c r="AH184" s="90">
        <v>23604.826546003016</v>
      </c>
      <c r="AI184" s="90">
        <v>42760.180995475108</v>
      </c>
      <c r="AJ184" s="138"/>
      <c r="AK184" s="132" t="s">
        <v>589</v>
      </c>
      <c r="AL184" s="85" t="s">
        <v>67</v>
      </c>
      <c r="AM184" s="300"/>
      <c r="AN184" s="18"/>
      <c r="AO184" s="19"/>
      <c r="AP184" s="19"/>
      <c r="AQ184" s="19"/>
      <c r="AR184" s="19"/>
      <c r="AS184" s="19"/>
      <c r="AT184" s="19"/>
      <c r="AU184" s="19"/>
      <c r="AV184" s="19"/>
    </row>
    <row r="185" spans="1:48" ht="165.75" customHeight="1">
      <c r="A185" s="308"/>
      <c r="B185" s="149" t="s">
        <v>58</v>
      </c>
      <c r="C185" s="79" t="s">
        <v>68</v>
      </c>
      <c r="D185" s="310" t="s">
        <v>625</v>
      </c>
      <c r="E185" s="187" t="s">
        <v>1136</v>
      </c>
      <c r="F185" s="79">
        <v>12</v>
      </c>
      <c r="G185" s="79" t="s">
        <v>64</v>
      </c>
      <c r="H185" s="79">
        <v>2023</v>
      </c>
      <c r="I185" s="79">
        <v>2023</v>
      </c>
      <c r="J185" s="80" t="s">
        <v>626</v>
      </c>
      <c r="K185" s="79" t="s">
        <v>62</v>
      </c>
      <c r="L185" s="80" t="s">
        <v>627</v>
      </c>
      <c r="M185" s="79" t="s">
        <v>64</v>
      </c>
      <c r="N185" s="74" t="s">
        <v>65</v>
      </c>
      <c r="O185" s="79" t="s">
        <v>66</v>
      </c>
      <c r="P185" s="79">
        <v>71300000</v>
      </c>
      <c r="Q185" s="81">
        <v>1</v>
      </c>
      <c r="R185" s="79" t="s">
        <v>64</v>
      </c>
      <c r="S185" s="79" t="s">
        <v>64</v>
      </c>
      <c r="T185" s="82">
        <v>200500</v>
      </c>
      <c r="U185" s="82">
        <v>200500</v>
      </c>
      <c r="V185" s="82">
        <v>0</v>
      </c>
      <c r="W185" s="82">
        <v>401000</v>
      </c>
      <c r="X185" s="83"/>
      <c r="Y185" s="92"/>
      <c r="Z185" s="92">
        <v>225258</v>
      </c>
      <c r="AA185" s="78" t="s">
        <v>167</v>
      </c>
      <c r="AB185" s="79" t="s">
        <v>73</v>
      </c>
      <c r="AC185" s="79"/>
      <c r="AD185" s="79"/>
      <c r="AE185" s="79"/>
      <c r="AF185" s="79"/>
      <c r="AG185" s="79"/>
      <c r="AH185" s="79"/>
      <c r="AI185" s="79"/>
      <c r="AJ185" s="79"/>
      <c r="AK185" s="84"/>
      <c r="AL185" s="41" t="s">
        <v>74</v>
      </c>
      <c r="AM185" s="300"/>
      <c r="AN185" s="18"/>
      <c r="AO185" s="19"/>
      <c r="AP185" s="19"/>
      <c r="AQ185" s="19"/>
      <c r="AR185" s="19"/>
      <c r="AS185" s="19"/>
      <c r="AT185" s="19"/>
      <c r="AU185" s="19"/>
      <c r="AV185" s="19"/>
    </row>
    <row r="186" spans="1:48" ht="135" customHeight="1">
      <c r="A186" s="308"/>
      <c r="B186" s="149" t="s">
        <v>58</v>
      </c>
      <c r="C186" s="79" t="s">
        <v>68</v>
      </c>
      <c r="D186" s="91" t="s">
        <v>628</v>
      </c>
      <c r="E186" s="73" t="s">
        <v>374</v>
      </c>
      <c r="F186" s="79">
        <v>12</v>
      </c>
      <c r="G186" s="79" t="s">
        <v>64</v>
      </c>
      <c r="H186" s="79">
        <v>2023</v>
      </c>
      <c r="I186" s="79">
        <v>2023</v>
      </c>
      <c r="J186" s="80" t="s">
        <v>629</v>
      </c>
      <c r="K186" s="79" t="s">
        <v>62</v>
      </c>
      <c r="L186" s="309" t="s">
        <v>630</v>
      </c>
      <c r="M186" s="79" t="s">
        <v>64</v>
      </c>
      <c r="N186" s="74" t="s">
        <v>65</v>
      </c>
      <c r="O186" s="79" t="s">
        <v>66</v>
      </c>
      <c r="P186" s="79">
        <v>71300000</v>
      </c>
      <c r="Q186" s="81">
        <v>1</v>
      </c>
      <c r="R186" s="79" t="s">
        <v>64</v>
      </c>
      <c r="S186" s="79" t="s">
        <v>64</v>
      </c>
      <c r="T186" s="82">
        <v>203000</v>
      </c>
      <c r="U186" s="82">
        <v>203000</v>
      </c>
      <c r="V186" s="82">
        <v>0</v>
      </c>
      <c r="W186" s="82">
        <v>406000</v>
      </c>
      <c r="X186" s="83"/>
      <c r="Y186" s="92"/>
      <c r="Z186" s="92">
        <v>225258</v>
      </c>
      <c r="AA186" s="78" t="s">
        <v>167</v>
      </c>
      <c r="AB186" s="79"/>
      <c r="AC186" s="79"/>
      <c r="AD186" s="79"/>
      <c r="AE186" s="79"/>
      <c r="AF186" s="79"/>
      <c r="AG186" s="79"/>
      <c r="AH186" s="79" t="s">
        <v>73</v>
      </c>
      <c r="AI186" s="79"/>
      <c r="AJ186" s="79"/>
      <c r="AK186" s="84"/>
      <c r="AL186" s="41" t="s">
        <v>74</v>
      </c>
      <c r="AM186" s="300"/>
      <c r="AN186" s="18"/>
      <c r="AO186" s="19"/>
      <c r="AP186" s="19"/>
      <c r="AQ186" s="19"/>
      <c r="AR186" s="19"/>
      <c r="AS186" s="19"/>
      <c r="AT186" s="19"/>
      <c r="AU186" s="19"/>
      <c r="AV186" s="19"/>
    </row>
    <row r="187" spans="1:48" ht="101.25" customHeight="1">
      <c r="A187" s="220"/>
      <c r="B187" s="149" t="s">
        <v>58</v>
      </c>
      <c r="C187" s="149" t="s">
        <v>147</v>
      </c>
      <c r="D187" s="313" t="s">
        <v>631</v>
      </c>
      <c r="E187" s="73" t="s">
        <v>406</v>
      </c>
      <c r="F187" s="41">
        <v>24</v>
      </c>
      <c r="G187" s="79" t="s">
        <v>190</v>
      </c>
      <c r="H187" s="79">
        <v>2023</v>
      </c>
      <c r="I187" s="79">
        <v>2023</v>
      </c>
      <c r="J187" s="85"/>
      <c r="K187" s="107" t="s">
        <v>64</v>
      </c>
      <c r="L187" s="42"/>
      <c r="M187" s="74" t="s">
        <v>62</v>
      </c>
      <c r="N187" s="74" t="s">
        <v>65</v>
      </c>
      <c r="O187" s="43" t="s">
        <v>106</v>
      </c>
      <c r="P187" s="149" t="s">
        <v>407</v>
      </c>
      <c r="Q187" s="43">
        <v>1</v>
      </c>
      <c r="R187" s="79" t="s">
        <v>64</v>
      </c>
      <c r="S187" s="79" t="s">
        <v>64</v>
      </c>
      <c r="T187" s="105">
        <v>104000</v>
      </c>
      <c r="U187" s="45">
        <v>208000</v>
      </c>
      <c r="V187" s="45">
        <v>106080</v>
      </c>
      <c r="W187" s="45">
        <v>418080</v>
      </c>
      <c r="X187" s="45">
        <v>0</v>
      </c>
      <c r="Y187" s="46"/>
      <c r="Z187" s="103"/>
      <c r="AA187" s="78"/>
      <c r="AB187" s="67"/>
      <c r="AC187" s="67"/>
      <c r="AD187" s="67">
        <v>44569.4</v>
      </c>
      <c r="AE187" s="67"/>
      <c r="AF187" s="67"/>
      <c r="AG187" s="67"/>
      <c r="AH187" s="67"/>
      <c r="AI187" s="67">
        <v>163430.6</v>
      </c>
      <c r="AJ187" s="43"/>
      <c r="AK187" s="329" t="s">
        <v>1234</v>
      </c>
      <c r="AL187" s="85" t="s">
        <v>67</v>
      </c>
      <c r="AM187" s="300"/>
      <c r="AN187" s="18"/>
      <c r="AO187" s="19"/>
      <c r="AP187" s="19"/>
      <c r="AQ187" s="19"/>
      <c r="AR187" s="19"/>
      <c r="AS187" s="19"/>
      <c r="AT187" s="19"/>
      <c r="AU187" s="19"/>
      <c r="AV187" s="19"/>
    </row>
    <row r="188" spans="1:48" ht="32.25" customHeight="1">
      <c r="A188" s="158"/>
      <c r="B188" s="149" t="s">
        <v>58</v>
      </c>
      <c r="C188" s="201" t="s">
        <v>585</v>
      </c>
      <c r="D188" s="131" t="s">
        <v>635</v>
      </c>
      <c r="E188" s="73" t="s">
        <v>989</v>
      </c>
      <c r="F188" s="132">
        <v>24</v>
      </c>
      <c r="G188" s="79" t="s">
        <v>64</v>
      </c>
      <c r="H188" s="79">
        <v>2022</v>
      </c>
      <c r="I188" s="79">
        <v>2022</v>
      </c>
      <c r="J188" s="131"/>
      <c r="K188" s="132" t="s">
        <v>64</v>
      </c>
      <c r="L188" s="131"/>
      <c r="M188" s="79" t="s">
        <v>64</v>
      </c>
      <c r="N188" s="74" t="s">
        <v>65</v>
      </c>
      <c r="O188" s="133" t="s">
        <v>66</v>
      </c>
      <c r="P188" s="134" t="s">
        <v>588</v>
      </c>
      <c r="Q188" s="133">
        <v>1</v>
      </c>
      <c r="R188" s="79" t="s">
        <v>64</v>
      </c>
      <c r="S188" s="79" t="s">
        <v>64</v>
      </c>
      <c r="T188" s="136">
        <v>385969.53</v>
      </c>
      <c r="U188" s="136">
        <v>42885.5</v>
      </c>
      <c r="V188" s="136">
        <v>0</v>
      </c>
      <c r="W188" s="136">
        <v>428855.03</v>
      </c>
      <c r="X188" s="137"/>
      <c r="Y188" s="137"/>
      <c r="Z188" s="137"/>
      <c r="AA188" s="78"/>
      <c r="AB188" s="90">
        <v>53606.878750000003</v>
      </c>
      <c r="AC188" s="90">
        <v>53606.878750000003</v>
      </c>
      <c r="AD188" s="90">
        <v>53606.878750000003</v>
      </c>
      <c r="AE188" s="90">
        <v>53606.878750000003</v>
      </c>
      <c r="AF188" s="90">
        <v>53606.878750000003</v>
      </c>
      <c r="AG188" s="90">
        <v>53606.878750000003</v>
      </c>
      <c r="AH188" s="90">
        <v>53606.878750000003</v>
      </c>
      <c r="AI188" s="90">
        <v>53606.878750000003</v>
      </c>
      <c r="AJ188" s="138"/>
      <c r="AK188" s="131" t="s">
        <v>637</v>
      </c>
      <c r="AL188" s="41" t="s">
        <v>74</v>
      </c>
      <c r="AM188" s="300"/>
      <c r="AN188" s="18"/>
      <c r="AO188" s="19"/>
      <c r="AP188" s="19"/>
      <c r="AQ188" s="19"/>
      <c r="AR188" s="19"/>
      <c r="AS188" s="19"/>
      <c r="AT188" s="19"/>
      <c r="AU188" s="19"/>
      <c r="AV188" s="19"/>
    </row>
    <row r="189" spans="1:48" ht="137.25" customHeight="1">
      <c r="A189" s="308"/>
      <c r="B189" s="149" t="s">
        <v>58</v>
      </c>
      <c r="C189" s="79" t="s">
        <v>68</v>
      </c>
      <c r="D189" s="91" t="s">
        <v>638</v>
      </c>
      <c r="E189" s="187" t="s">
        <v>1136</v>
      </c>
      <c r="F189" s="79">
        <v>12</v>
      </c>
      <c r="G189" s="79" t="s">
        <v>64</v>
      </c>
      <c r="H189" s="79">
        <v>2023</v>
      </c>
      <c r="I189" s="79">
        <v>2023</v>
      </c>
      <c r="J189" s="91" t="s">
        <v>639</v>
      </c>
      <c r="K189" s="79" t="s">
        <v>62</v>
      </c>
      <c r="L189" s="91" t="s">
        <v>640</v>
      </c>
      <c r="M189" s="79" t="s">
        <v>64</v>
      </c>
      <c r="N189" s="74" t="s">
        <v>65</v>
      </c>
      <c r="O189" s="79" t="s">
        <v>66</v>
      </c>
      <c r="P189" s="79">
        <v>71300000</v>
      </c>
      <c r="Q189" s="81">
        <v>1</v>
      </c>
      <c r="R189" s="79" t="s">
        <v>64</v>
      </c>
      <c r="S189" s="79" t="s">
        <v>64</v>
      </c>
      <c r="T189" s="82">
        <v>215000</v>
      </c>
      <c r="U189" s="82">
        <v>215000</v>
      </c>
      <c r="V189" s="82">
        <v>0</v>
      </c>
      <c r="W189" s="82">
        <v>430000</v>
      </c>
      <c r="X189" s="83"/>
      <c r="Y189" s="92"/>
      <c r="Z189" s="92">
        <v>225258</v>
      </c>
      <c r="AA189" s="78" t="s">
        <v>167</v>
      </c>
      <c r="AB189" s="90" t="s">
        <v>73</v>
      </c>
      <c r="AC189" s="90"/>
      <c r="AD189" s="90"/>
      <c r="AE189" s="90"/>
      <c r="AF189" s="90"/>
      <c r="AG189" s="90"/>
      <c r="AH189" s="90"/>
      <c r="AI189" s="90"/>
      <c r="AJ189" s="79"/>
      <c r="AK189" s="84"/>
      <c r="AL189" s="41" t="s">
        <v>74</v>
      </c>
      <c r="AM189" s="300"/>
      <c r="AN189" s="18"/>
      <c r="AO189" s="19"/>
      <c r="AP189" s="19"/>
      <c r="AQ189" s="19"/>
      <c r="AR189" s="19"/>
      <c r="AS189" s="19"/>
      <c r="AT189" s="19"/>
      <c r="AU189" s="19"/>
      <c r="AV189" s="19"/>
    </row>
    <row r="190" spans="1:48" ht="138.75" customHeight="1">
      <c r="A190" s="308"/>
      <c r="B190" s="149" t="s">
        <v>58</v>
      </c>
      <c r="C190" s="79" t="s">
        <v>68</v>
      </c>
      <c r="D190" s="91" t="s">
        <v>641</v>
      </c>
      <c r="E190" s="73" t="s">
        <v>164</v>
      </c>
      <c r="F190" s="79">
        <v>12</v>
      </c>
      <c r="G190" s="79" t="s">
        <v>64</v>
      </c>
      <c r="H190" s="79">
        <v>2023</v>
      </c>
      <c r="I190" s="79">
        <v>2023</v>
      </c>
      <c r="J190" s="80" t="s">
        <v>642</v>
      </c>
      <c r="K190" s="79" t="s">
        <v>62</v>
      </c>
      <c r="L190" s="309" t="s">
        <v>643</v>
      </c>
      <c r="M190" s="79" t="s">
        <v>64</v>
      </c>
      <c r="N190" s="74" t="s">
        <v>65</v>
      </c>
      <c r="O190" s="79" t="s">
        <v>66</v>
      </c>
      <c r="P190" s="79">
        <v>71300000</v>
      </c>
      <c r="Q190" s="81">
        <v>1</v>
      </c>
      <c r="R190" s="79" t="s">
        <v>64</v>
      </c>
      <c r="S190" s="79" t="s">
        <v>64</v>
      </c>
      <c r="T190" s="82">
        <v>216000</v>
      </c>
      <c r="U190" s="82">
        <v>216000</v>
      </c>
      <c r="V190" s="82">
        <v>0</v>
      </c>
      <c r="W190" s="82">
        <v>432000</v>
      </c>
      <c r="X190" s="83"/>
      <c r="Y190" s="92"/>
      <c r="Z190" s="92">
        <v>225258</v>
      </c>
      <c r="AA190" s="78" t="s">
        <v>167</v>
      </c>
      <c r="AB190" s="90"/>
      <c r="AC190" s="90"/>
      <c r="AD190" s="90" t="s">
        <v>73</v>
      </c>
      <c r="AE190" s="90"/>
      <c r="AF190" s="90"/>
      <c r="AG190" s="90"/>
      <c r="AH190" s="90"/>
      <c r="AI190" s="90"/>
      <c r="AJ190" s="79"/>
      <c r="AK190" s="84"/>
      <c r="AL190" s="41" t="s">
        <v>74</v>
      </c>
      <c r="AM190" s="300"/>
      <c r="AN190" s="18"/>
      <c r="AO190" s="19"/>
      <c r="AP190" s="19"/>
      <c r="AQ190" s="19"/>
      <c r="AR190" s="19"/>
      <c r="AS190" s="19"/>
      <c r="AT190" s="19"/>
      <c r="AU190" s="19"/>
      <c r="AV190" s="19"/>
    </row>
    <row r="191" spans="1:48" ht="165.75" customHeight="1">
      <c r="A191" s="308"/>
      <c r="B191" s="149" t="s">
        <v>58</v>
      </c>
      <c r="C191" s="79" t="s">
        <v>68</v>
      </c>
      <c r="D191" s="91" t="s">
        <v>645</v>
      </c>
      <c r="E191" s="187" t="s">
        <v>1137</v>
      </c>
      <c r="F191" s="79">
        <v>12</v>
      </c>
      <c r="G191" s="79" t="s">
        <v>64</v>
      </c>
      <c r="H191" s="79">
        <v>2023</v>
      </c>
      <c r="I191" s="79">
        <v>2023</v>
      </c>
      <c r="J191" s="80" t="s">
        <v>646</v>
      </c>
      <c r="K191" s="79" t="s">
        <v>62</v>
      </c>
      <c r="L191" s="309" t="s">
        <v>647</v>
      </c>
      <c r="M191" s="79" t="s">
        <v>64</v>
      </c>
      <c r="N191" s="74" t="s">
        <v>65</v>
      </c>
      <c r="O191" s="79" t="s">
        <v>66</v>
      </c>
      <c r="P191" s="79">
        <v>71300000</v>
      </c>
      <c r="Q191" s="81">
        <v>1</v>
      </c>
      <c r="R191" s="79" t="s">
        <v>64</v>
      </c>
      <c r="S191" s="79" t="s">
        <v>64</v>
      </c>
      <c r="T191" s="82">
        <v>220500</v>
      </c>
      <c r="U191" s="82">
        <v>220500</v>
      </c>
      <c r="V191" s="82">
        <v>0</v>
      </c>
      <c r="W191" s="82">
        <v>441000</v>
      </c>
      <c r="X191" s="83"/>
      <c r="Y191" s="92"/>
      <c r="Z191" s="92">
        <v>225258</v>
      </c>
      <c r="AA191" s="78" t="s">
        <v>167</v>
      </c>
      <c r="AB191" s="90" t="s">
        <v>73</v>
      </c>
      <c r="AC191" s="90"/>
      <c r="AD191" s="90"/>
      <c r="AE191" s="90"/>
      <c r="AF191" s="90"/>
      <c r="AG191" s="90"/>
      <c r="AH191" s="90"/>
      <c r="AI191" s="90"/>
      <c r="AJ191" s="79"/>
      <c r="AK191" s="84"/>
      <c r="AL191" s="41" t="s">
        <v>74</v>
      </c>
      <c r="AM191" s="300"/>
      <c r="AN191" s="18"/>
      <c r="AO191" s="19"/>
      <c r="AP191" s="19"/>
      <c r="AQ191" s="19"/>
      <c r="AR191" s="19"/>
      <c r="AS191" s="19"/>
      <c r="AT191" s="19"/>
      <c r="AU191" s="19"/>
      <c r="AV191" s="19"/>
    </row>
    <row r="192" spans="1:48" ht="207.75" customHeight="1">
      <c r="A192" s="308"/>
      <c r="B192" s="149" t="s">
        <v>58</v>
      </c>
      <c r="C192" s="79" t="s">
        <v>68</v>
      </c>
      <c r="D192" s="310" t="s">
        <v>648</v>
      </c>
      <c r="E192" s="73" t="s">
        <v>301</v>
      </c>
      <c r="F192" s="79">
        <v>12</v>
      </c>
      <c r="G192" s="79" t="s">
        <v>64</v>
      </c>
      <c r="H192" s="79">
        <v>2023</v>
      </c>
      <c r="I192" s="79">
        <v>2023</v>
      </c>
      <c r="J192" s="80" t="s">
        <v>649</v>
      </c>
      <c r="K192" s="79" t="s">
        <v>62</v>
      </c>
      <c r="L192" s="80" t="s">
        <v>650</v>
      </c>
      <c r="M192" s="79" t="s">
        <v>64</v>
      </c>
      <c r="N192" s="74" t="s">
        <v>65</v>
      </c>
      <c r="O192" s="79" t="s">
        <v>66</v>
      </c>
      <c r="P192" s="79">
        <v>71300000</v>
      </c>
      <c r="Q192" s="81">
        <v>1</v>
      </c>
      <c r="R192" s="79" t="s">
        <v>64</v>
      </c>
      <c r="S192" s="79" t="s">
        <v>64</v>
      </c>
      <c r="T192" s="82">
        <v>234500</v>
      </c>
      <c r="U192" s="82">
        <v>234500</v>
      </c>
      <c r="V192" s="82">
        <v>0</v>
      </c>
      <c r="W192" s="82">
        <v>469000</v>
      </c>
      <c r="X192" s="83"/>
      <c r="Y192" s="92"/>
      <c r="Z192" s="92">
        <v>225258</v>
      </c>
      <c r="AA192" s="78" t="s">
        <v>167</v>
      </c>
      <c r="AB192" s="90" t="s">
        <v>73</v>
      </c>
      <c r="AC192" s="90"/>
      <c r="AD192" s="90"/>
      <c r="AE192" s="90"/>
      <c r="AF192" s="90"/>
      <c r="AG192" s="90"/>
      <c r="AH192" s="90"/>
      <c r="AI192" s="90"/>
      <c r="AJ192" s="79"/>
      <c r="AK192" s="84"/>
      <c r="AL192" s="41" t="s">
        <v>74</v>
      </c>
      <c r="AM192" s="300"/>
      <c r="AN192" s="18"/>
      <c r="AO192" s="19"/>
      <c r="AP192" s="19"/>
      <c r="AQ192" s="19"/>
      <c r="AR192" s="19"/>
      <c r="AS192" s="19"/>
      <c r="AT192" s="19"/>
      <c r="AU192" s="19"/>
      <c r="AV192" s="19"/>
    </row>
    <row r="193" spans="1:48" ht="115.5" customHeight="1">
      <c r="A193" s="248"/>
      <c r="B193" s="149" t="s">
        <v>58</v>
      </c>
      <c r="C193" s="149" t="s">
        <v>101</v>
      </c>
      <c r="D193" s="85" t="s">
        <v>653</v>
      </c>
      <c r="E193" s="73" t="s">
        <v>103</v>
      </c>
      <c r="F193" s="41">
        <v>12</v>
      </c>
      <c r="G193" s="79" t="s">
        <v>64</v>
      </c>
      <c r="H193" s="79">
        <v>2023</v>
      </c>
      <c r="I193" s="79">
        <v>2023</v>
      </c>
      <c r="J193" s="41" t="s">
        <v>555</v>
      </c>
      <c r="K193" s="41" t="s">
        <v>64</v>
      </c>
      <c r="L193" s="42"/>
      <c r="M193" s="79" t="s">
        <v>64</v>
      </c>
      <c r="N193" s="74" t="s">
        <v>65</v>
      </c>
      <c r="O193" s="41" t="s">
        <v>106</v>
      </c>
      <c r="P193" s="86" t="s">
        <v>654</v>
      </c>
      <c r="Q193" s="43">
        <v>3</v>
      </c>
      <c r="R193" s="79" t="s">
        <v>64</v>
      </c>
      <c r="S193" s="79" t="s">
        <v>64</v>
      </c>
      <c r="T193" s="45">
        <v>540600</v>
      </c>
      <c r="U193" s="45">
        <v>0</v>
      </c>
      <c r="V193" s="45">
        <v>0</v>
      </c>
      <c r="W193" s="45">
        <v>540600</v>
      </c>
      <c r="X193" s="88" t="s">
        <v>64</v>
      </c>
      <c r="Y193" s="88" t="s">
        <v>64</v>
      </c>
      <c r="Z193" s="89">
        <v>226120</v>
      </c>
      <c r="AA193" s="78" t="s">
        <v>108</v>
      </c>
      <c r="AB193" s="45">
        <v>540600</v>
      </c>
      <c r="AC193" s="90"/>
      <c r="AD193" s="90"/>
      <c r="AE193" s="90"/>
      <c r="AF193" s="90"/>
      <c r="AG193" s="90"/>
      <c r="AH193" s="90"/>
      <c r="AI193" s="90"/>
      <c r="AJ193" s="43"/>
      <c r="AK193" s="85" t="s">
        <v>1015</v>
      </c>
      <c r="AL193" s="41" t="s">
        <v>74</v>
      </c>
      <c r="AM193" s="300"/>
      <c r="AN193" s="18"/>
      <c r="AO193" s="19"/>
      <c r="AP193" s="19"/>
      <c r="AQ193" s="19"/>
      <c r="AR193" s="19"/>
      <c r="AS193" s="19"/>
      <c r="AT193" s="19"/>
      <c r="AU193" s="19"/>
      <c r="AV193" s="19"/>
    </row>
    <row r="194" spans="1:48" ht="101.25" customHeight="1">
      <c r="A194" s="158"/>
      <c r="B194" s="149" t="s">
        <v>58</v>
      </c>
      <c r="C194" s="149" t="s">
        <v>585</v>
      </c>
      <c r="D194" s="85" t="s">
        <v>655</v>
      </c>
      <c r="E194" s="73" t="s">
        <v>656</v>
      </c>
      <c r="F194" s="149">
        <v>36</v>
      </c>
      <c r="G194" s="79" t="s">
        <v>64</v>
      </c>
      <c r="H194" s="79">
        <v>2022</v>
      </c>
      <c r="I194" s="79">
        <v>2022</v>
      </c>
      <c r="J194" s="107"/>
      <c r="K194" s="41" t="s">
        <v>64</v>
      </c>
      <c r="L194" s="42"/>
      <c r="M194" s="79" t="s">
        <v>64</v>
      </c>
      <c r="N194" s="74" t="s">
        <v>65</v>
      </c>
      <c r="O194" s="43" t="s">
        <v>106</v>
      </c>
      <c r="P194" s="150" t="s">
        <v>657</v>
      </c>
      <c r="Q194" s="43">
        <v>1</v>
      </c>
      <c r="R194" s="79" t="s">
        <v>64</v>
      </c>
      <c r="S194" s="79" t="s">
        <v>64</v>
      </c>
      <c r="T194" s="45">
        <v>560000</v>
      </c>
      <c r="U194" s="45">
        <v>0</v>
      </c>
      <c r="V194" s="45">
        <v>0</v>
      </c>
      <c r="W194" s="45">
        <v>560000</v>
      </c>
      <c r="X194" s="151"/>
      <c r="Y194" s="151"/>
      <c r="Z194" s="151"/>
      <c r="AA194" s="78"/>
      <c r="AB194" s="90" t="s">
        <v>109</v>
      </c>
      <c r="AC194" s="90" t="s">
        <v>109</v>
      </c>
      <c r="AD194" s="90" t="s">
        <v>109</v>
      </c>
      <c r="AE194" s="90" t="s">
        <v>109</v>
      </c>
      <c r="AF194" s="90">
        <v>28000</v>
      </c>
      <c r="AG194" s="90">
        <v>36000</v>
      </c>
      <c r="AH194" s="90">
        <v>38000</v>
      </c>
      <c r="AI194" s="90">
        <v>48000</v>
      </c>
      <c r="AJ194" s="333"/>
      <c r="AK194" s="132" t="s">
        <v>990</v>
      </c>
      <c r="AL194" s="41" t="s">
        <v>658</v>
      </c>
      <c r="AM194" s="300"/>
      <c r="AN194" s="18"/>
      <c r="AO194" s="19"/>
      <c r="AP194" s="19"/>
      <c r="AQ194" s="19"/>
      <c r="AR194" s="19"/>
      <c r="AS194" s="19"/>
      <c r="AT194" s="19"/>
      <c r="AU194" s="19"/>
      <c r="AV194" s="19"/>
    </row>
    <row r="195" spans="1:48" ht="101.25" customHeight="1">
      <c r="A195" s="158"/>
      <c r="B195" s="149" t="s">
        <v>58</v>
      </c>
      <c r="C195" s="149" t="s">
        <v>585</v>
      </c>
      <c r="D195" s="85" t="s">
        <v>659</v>
      </c>
      <c r="E195" s="73" t="s">
        <v>660</v>
      </c>
      <c r="F195" s="149">
        <v>36</v>
      </c>
      <c r="G195" s="79" t="s">
        <v>64</v>
      </c>
      <c r="H195" s="79">
        <v>2022</v>
      </c>
      <c r="I195" s="79">
        <v>2022</v>
      </c>
      <c r="J195" s="107"/>
      <c r="K195" s="41" t="s">
        <v>64</v>
      </c>
      <c r="L195" s="42"/>
      <c r="M195" s="79" t="s">
        <v>64</v>
      </c>
      <c r="N195" s="74" t="s">
        <v>65</v>
      </c>
      <c r="O195" s="43" t="s">
        <v>106</v>
      </c>
      <c r="P195" s="150" t="s">
        <v>657</v>
      </c>
      <c r="Q195" s="43">
        <v>1</v>
      </c>
      <c r="R195" s="79" t="s">
        <v>64</v>
      </c>
      <c r="S195" s="79" t="s">
        <v>64</v>
      </c>
      <c r="T195" s="45">
        <v>571179.6</v>
      </c>
      <c r="U195" s="45">
        <v>0</v>
      </c>
      <c r="V195" s="45">
        <v>0</v>
      </c>
      <c r="W195" s="45">
        <v>571179.6</v>
      </c>
      <c r="X195" s="151"/>
      <c r="Y195" s="151"/>
      <c r="Z195" s="151"/>
      <c r="AA195" s="78"/>
      <c r="AB195" s="90">
        <v>30594</v>
      </c>
      <c r="AC195" s="90">
        <v>24105</v>
      </c>
      <c r="AD195" s="90">
        <v>24105</v>
      </c>
      <c r="AE195" s="90">
        <v>12980</v>
      </c>
      <c r="AF195" s="90">
        <v>24105</v>
      </c>
      <c r="AG195" s="90">
        <v>11125</v>
      </c>
      <c r="AH195" s="90">
        <v>24105</v>
      </c>
      <c r="AI195" s="90">
        <v>75189</v>
      </c>
      <c r="AJ195" s="333"/>
      <c r="AK195" s="132" t="s">
        <v>991</v>
      </c>
      <c r="AL195" s="41" t="s">
        <v>74</v>
      </c>
      <c r="AM195" s="300"/>
      <c r="AN195" s="18"/>
      <c r="AO195" s="19"/>
      <c r="AP195" s="19"/>
      <c r="AQ195" s="19"/>
      <c r="AR195" s="19"/>
      <c r="AS195" s="19"/>
      <c r="AT195" s="19"/>
      <c r="AU195" s="19"/>
      <c r="AV195" s="19"/>
    </row>
    <row r="196" spans="1:48" ht="101.25" customHeight="1">
      <c r="A196" s="248"/>
      <c r="B196" s="149" t="s">
        <v>58</v>
      </c>
      <c r="C196" s="149" t="s">
        <v>101</v>
      </c>
      <c r="D196" s="85" t="s">
        <v>661</v>
      </c>
      <c r="E196" s="73" t="s">
        <v>103</v>
      </c>
      <c r="F196" s="41">
        <v>12</v>
      </c>
      <c r="G196" s="79" t="s">
        <v>64</v>
      </c>
      <c r="H196" s="79">
        <v>2023</v>
      </c>
      <c r="I196" s="79">
        <v>2023</v>
      </c>
      <c r="J196" s="41" t="s">
        <v>662</v>
      </c>
      <c r="K196" s="41" t="s">
        <v>105</v>
      </c>
      <c r="L196" s="42"/>
      <c r="M196" s="79" t="s">
        <v>64</v>
      </c>
      <c r="N196" s="74" t="s">
        <v>65</v>
      </c>
      <c r="O196" s="43" t="s">
        <v>106</v>
      </c>
      <c r="P196" s="86" t="s">
        <v>654</v>
      </c>
      <c r="Q196" s="43">
        <v>3</v>
      </c>
      <c r="R196" s="79" t="s">
        <v>64</v>
      </c>
      <c r="S196" s="79" t="s">
        <v>64</v>
      </c>
      <c r="T196" s="45">
        <v>585000</v>
      </c>
      <c r="U196" s="45">
        <v>0</v>
      </c>
      <c r="V196" s="45">
        <v>0</v>
      </c>
      <c r="W196" s="45">
        <v>585000</v>
      </c>
      <c r="X196" s="88" t="s">
        <v>64</v>
      </c>
      <c r="Y196" s="88" t="s">
        <v>64</v>
      </c>
      <c r="Z196" s="89">
        <v>226120</v>
      </c>
      <c r="AA196" s="78" t="s">
        <v>108</v>
      </c>
      <c r="AB196" s="45">
        <v>585000</v>
      </c>
      <c r="AC196" s="90"/>
      <c r="AD196" s="90"/>
      <c r="AE196" s="90"/>
      <c r="AF196" s="90"/>
      <c r="AG196" s="90"/>
      <c r="AH196" s="90"/>
      <c r="AI196" s="90"/>
      <c r="AJ196" s="43"/>
      <c r="AK196" s="85" t="s">
        <v>663</v>
      </c>
      <c r="AL196" s="41" t="s">
        <v>74</v>
      </c>
      <c r="AM196" s="300"/>
      <c r="AN196" s="18"/>
      <c r="AO196" s="19"/>
      <c r="AP196" s="19"/>
      <c r="AQ196" s="19"/>
      <c r="AR196" s="19"/>
      <c r="AS196" s="19"/>
      <c r="AT196" s="19"/>
      <c r="AU196" s="19"/>
      <c r="AV196" s="19"/>
    </row>
    <row r="197" spans="1:48" ht="101.25" customHeight="1">
      <c r="A197" s="248"/>
      <c r="B197" s="149" t="s">
        <v>58</v>
      </c>
      <c r="C197" s="149" t="s">
        <v>101</v>
      </c>
      <c r="D197" s="85" t="s">
        <v>664</v>
      </c>
      <c r="E197" s="73" t="s">
        <v>103</v>
      </c>
      <c r="F197" s="41">
        <v>12</v>
      </c>
      <c r="G197" s="79" t="s">
        <v>64</v>
      </c>
      <c r="H197" s="79">
        <v>2023</v>
      </c>
      <c r="I197" s="79">
        <v>2023</v>
      </c>
      <c r="J197" s="41" t="s">
        <v>665</v>
      </c>
      <c r="K197" s="41" t="s">
        <v>105</v>
      </c>
      <c r="L197" s="42"/>
      <c r="M197" s="79" t="s">
        <v>64</v>
      </c>
      <c r="N197" s="74" t="s">
        <v>65</v>
      </c>
      <c r="O197" s="43" t="s">
        <v>106</v>
      </c>
      <c r="P197" s="86" t="s">
        <v>654</v>
      </c>
      <c r="Q197" s="43">
        <v>3</v>
      </c>
      <c r="R197" s="79" t="s">
        <v>64</v>
      </c>
      <c r="S197" s="79" t="s">
        <v>64</v>
      </c>
      <c r="T197" s="45">
        <v>585000</v>
      </c>
      <c r="U197" s="45">
        <v>0</v>
      </c>
      <c r="V197" s="45">
        <v>0</v>
      </c>
      <c r="W197" s="45">
        <v>585000</v>
      </c>
      <c r="X197" s="88" t="s">
        <v>64</v>
      </c>
      <c r="Y197" s="88" t="s">
        <v>64</v>
      </c>
      <c r="Z197" s="89">
        <v>226120</v>
      </c>
      <c r="AA197" s="78" t="s">
        <v>108</v>
      </c>
      <c r="AB197" s="90"/>
      <c r="AC197" s="90"/>
      <c r="AD197" s="45">
        <v>585000</v>
      </c>
      <c r="AE197" s="90"/>
      <c r="AF197" s="90"/>
      <c r="AG197" s="90"/>
      <c r="AH197" s="90"/>
      <c r="AI197" s="90"/>
      <c r="AJ197" s="43"/>
      <c r="AK197" s="85" t="s">
        <v>666</v>
      </c>
      <c r="AL197" s="41" t="s">
        <v>74</v>
      </c>
      <c r="AM197" s="300"/>
      <c r="AN197" s="18"/>
      <c r="AO197" s="19"/>
      <c r="AP197" s="19"/>
      <c r="AQ197" s="19"/>
      <c r="AR197" s="19"/>
      <c r="AS197" s="19"/>
      <c r="AT197" s="19"/>
      <c r="AU197" s="19"/>
      <c r="AV197" s="19"/>
    </row>
    <row r="198" spans="1:48" ht="101.25" customHeight="1">
      <c r="A198" s="248"/>
      <c r="B198" s="149" t="s">
        <v>58</v>
      </c>
      <c r="C198" s="149" t="s">
        <v>101</v>
      </c>
      <c r="D198" s="85" t="s">
        <v>667</v>
      </c>
      <c r="E198" s="73" t="s">
        <v>103</v>
      </c>
      <c r="F198" s="41">
        <v>12</v>
      </c>
      <c r="G198" s="79" t="s">
        <v>64</v>
      </c>
      <c r="H198" s="79">
        <v>2023</v>
      </c>
      <c r="I198" s="79">
        <v>2023</v>
      </c>
      <c r="J198" s="41" t="s">
        <v>665</v>
      </c>
      <c r="K198" s="41" t="s">
        <v>105</v>
      </c>
      <c r="L198" s="42"/>
      <c r="M198" s="79" t="s">
        <v>64</v>
      </c>
      <c r="N198" s="74" t="s">
        <v>65</v>
      </c>
      <c r="O198" s="43" t="s">
        <v>106</v>
      </c>
      <c r="P198" s="86" t="s">
        <v>654</v>
      </c>
      <c r="Q198" s="43">
        <v>3</v>
      </c>
      <c r="R198" s="79" t="s">
        <v>64</v>
      </c>
      <c r="S198" s="79" t="s">
        <v>64</v>
      </c>
      <c r="T198" s="45">
        <v>585000</v>
      </c>
      <c r="U198" s="45">
        <v>0</v>
      </c>
      <c r="V198" s="45">
        <v>0</v>
      </c>
      <c r="W198" s="45">
        <v>585000</v>
      </c>
      <c r="X198" s="88" t="s">
        <v>64</v>
      </c>
      <c r="Y198" s="88" t="s">
        <v>64</v>
      </c>
      <c r="Z198" s="89">
        <v>226120</v>
      </c>
      <c r="AA198" s="78" t="s">
        <v>108</v>
      </c>
      <c r="AB198" s="90"/>
      <c r="AC198" s="90"/>
      <c r="AD198" s="45">
        <v>585000</v>
      </c>
      <c r="AE198" s="90"/>
      <c r="AF198" s="90"/>
      <c r="AG198" s="90"/>
      <c r="AH198" s="90"/>
      <c r="AI198" s="90"/>
      <c r="AJ198" s="43"/>
      <c r="AK198" s="85" t="s">
        <v>666</v>
      </c>
      <c r="AL198" s="41" t="s">
        <v>74</v>
      </c>
      <c r="AM198" s="300"/>
      <c r="AN198" s="18"/>
      <c r="AO198" s="19"/>
      <c r="AP198" s="19"/>
      <c r="AQ198" s="19"/>
      <c r="AR198" s="19"/>
      <c r="AS198" s="19"/>
      <c r="AT198" s="19"/>
      <c r="AU198" s="19"/>
      <c r="AV198" s="19"/>
    </row>
    <row r="199" spans="1:48" ht="101.25" customHeight="1">
      <c r="A199" s="248"/>
      <c r="B199" s="149" t="s">
        <v>58</v>
      </c>
      <c r="C199" s="149" t="s">
        <v>101</v>
      </c>
      <c r="D199" s="85" t="s">
        <v>668</v>
      </c>
      <c r="E199" s="73" t="s">
        <v>103</v>
      </c>
      <c r="F199" s="41">
        <v>12</v>
      </c>
      <c r="G199" s="79" t="s">
        <v>64</v>
      </c>
      <c r="H199" s="79">
        <v>2023</v>
      </c>
      <c r="I199" s="79">
        <v>2023</v>
      </c>
      <c r="J199" s="41" t="s">
        <v>669</v>
      </c>
      <c r="K199" s="41" t="s">
        <v>105</v>
      </c>
      <c r="L199" s="42"/>
      <c r="M199" s="79" t="s">
        <v>64</v>
      </c>
      <c r="N199" s="74" t="s">
        <v>65</v>
      </c>
      <c r="O199" s="43" t="s">
        <v>106</v>
      </c>
      <c r="P199" s="86" t="s">
        <v>654</v>
      </c>
      <c r="Q199" s="43">
        <v>3</v>
      </c>
      <c r="R199" s="79" t="s">
        <v>64</v>
      </c>
      <c r="S199" s="79" t="s">
        <v>64</v>
      </c>
      <c r="T199" s="45">
        <v>585000</v>
      </c>
      <c r="U199" s="45">
        <v>0</v>
      </c>
      <c r="V199" s="45">
        <v>0</v>
      </c>
      <c r="W199" s="45">
        <v>585000</v>
      </c>
      <c r="X199" s="88" t="s">
        <v>64</v>
      </c>
      <c r="Y199" s="88" t="s">
        <v>64</v>
      </c>
      <c r="Z199" s="89">
        <v>226120</v>
      </c>
      <c r="AA199" s="78" t="s">
        <v>108</v>
      </c>
      <c r="AB199" s="90"/>
      <c r="AC199" s="90"/>
      <c r="AD199" s="90"/>
      <c r="AE199" s="90"/>
      <c r="AF199" s="45">
        <v>585000</v>
      </c>
      <c r="AG199" s="90"/>
      <c r="AH199" s="90"/>
      <c r="AI199" s="90"/>
      <c r="AJ199" s="43"/>
      <c r="AK199" s="85" t="s">
        <v>670</v>
      </c>
      <c r="AL199" s="41" t="s">
        <v>74</v>
      </c>
      <c r="AM199" s="300"/>
      <c r="AN199" s="18"/>
      <c r="AO199" s="19"/>
      <c r="AP199" s="19"/>
      <c r="AQ199" s="19"/>
      <c r="AR199" s="19"/>
      <c r="AS199" s="19"/>
      <c r="AT199" s="19"/>
      <c r="AU199" s="19"/>
      <c r="AV199" s="19"/>
    </row>
    <row r="200" spans="1:48" ht="101.25" customHeight="1">
      <c r="A200" s="248"/>
      <c r="B200" s="149" t="s">
        <v>58</v>
      </c>
      <c r="C200" s="149" t="s">
        <v>101</v>
      </c>
      <c r="D200" s="85" t="s">
        <v>671</v>
      </c>
      <c r="E200" s="73" t="s">
        <v>103</v>
      </c>
      <c r="F200" s="41">
        <v>12</v>
      </c>
      <c r="G200" s="79" t="s">
        <v>64</v>
      </c>
      <c r="H200" s="79">
        <v>2023</v>
      </c>
      <c r="I200" s="79">
        <v>2023</v>
      </c>
      <c r="J200" s="41" t="s">
        <v>672</v>
      </c>
      <c r="K200" s="41" t="s">
        <v>105</v>
      </c>
      <c r="L200" s="42"/>
      <c r="M200" s="79" t="s">
        <v>64</v>
      </c>
      <c r="N200" s="74" t="s">
        <v>65</v>
      </c>
      <c r="O200" s="43" t="s">
        <v>106</v>
      </c>
      <c r="P200" s="86" t="s">
        <v>654</v>
      </c>
      <c r="Q200" s="43">
        <v>3</v>
      </c>
      <c r="R200" s="79" t="s">
        <v>64</v>
      </c>
      <c r="S200" s="79" t="s">
        <v>64</v>
      </c>
      <c r="T200" s="45">
        <v>585000</v>
      </c>
      <c r="U200" s="45">
        <v>0</v>
      </c>
      <c r="V200" s="45">
        <v>0</v>
      </c>
      <c r="W200" s="45">
        <v>585000</v>
      </c>
      <c r="X200" s="88" t="s">
        <v>64</v>
      </c>
      <c r="Y200" s="88" t="s">
        <v>64</v>
      </c>
      <c r="Z200" s="89">
        <v>226120</v>
      </c>
      <c r="AA200" s="78" t="s">
        <v>108</v>
      </c>
      <c r="AB200" s="90"/>
      <c r="AC200" s="90"/>
      <c r="AD200" s="90"/>
      <c r="AE200" s="90"/>
      <c r="AF200" s="45">
        <v>585000</v>
      </c>
      <c r="AG200" s="90"/>
      <c r="AH200" s="90"/>
      <c r="AI200" s="90"/>
      <c r="AJ200" s="43"/>
      <c r="AK200" s="85" t="s">
        <v>673</v>
      </c>
      <c r="AL200" s="41" t="s">
        <v>74</v>
      </c>
      <c r="AM200" s="300"/>
      <c r="AN200" s="18"/>
      <c r="AO200" s="19"/>
      <c r="AP200" s="19"/>
      <c r="AQ200" s="19"/>
      <c r="AR200" s="19"/>
      <c r="AS200" s="19"/>
      <c r="AT200" s="19"/>
      <c r="AU200" s="19"/>
      <c r="AV200" s="19"/>
    </row>
    <row r="201" spans="1:48" ht="101.25" customHeight="1">
      <c r="A201" s="248"/>
      <c r="B201" s="149" t="s">
        <v>58</v>
      </c>
      <c r="C201" s="149" t="s">
        <v>101</v>
      </c>
      <c r="D201" s="85" t="s">
        <v>674</v>
      </c>
      <c r="E201" s="73" t="s">
        <v>103</v>
      </c>
      <c r="F201" s="41">
        <v>12</v>
      </c>
      <c r="G201" s="79" t="s">
        <v>64</v>
      </c>
      <c r="H201" s="79">
        <v>2023</v>
      </c>
      <c r="I201" s="79">
        <v>2023</v>
      </c>
      <c r="J201" s="41" t="s">
        <v>675</v>
      </c>
      <c r="K201" s="41" t="s">
        <v>105</v>
      </c>
      <c r="L201" s="42"/>
      <c r="M201" s="79" t="s">
        <v>64</v>
      </c>
      <c r="N201" s="74" t="s">
        <v>65</v>
      </c>
      <c r="O201" s="43" t="s">
        <v>106</v>
      </c>
      <c r="P201" s="86" t="s">
        <v>654</v>
      </c>
      <c r="Q201" s="43">
        <v>3</v>
      </c>
      <c r="R201" s="79" t="s">
        <v>64</v>
      </c>
      <c r="S201" s="79" t="s">
        <v>64</v>
      </c>
      <c r="T201" s="45">
        <v>585000</v>
      </c>
      <c r="U201" s="45">
        <v>0</v>
      </c>
      <c r="V201" s="45">
        <v>0</v>
      </c>
      <c r="W201" s="45">
        <v>585000</v>
      </c>
      <c r="X201" s="88" t="s">
        <v>64</v>
      </c>
      <c r="Y201" s="88" t="s">
        <v>64</v>
      </c>
      <c r="Z201" s="89">
        <v>226120</v>
      </c>
      <c r="AA201" s="78" t="s">
        <v>108</v>
      </c>
      <c r="AB201" s="90"/>
      <c r="AC201" s="90"/>
      <c r="AD201" s="90"/>
      <c r="AE201" s="90"/>
      <c r="AF201" s="90"/>
      <c r="AG201" s="90"/>
      <c r="AH201" s="90"/>
      <c r="AI201" s="45">
        <v>585000</v>
      </c>
      <c r="AJ201" s="43"/>
      <c r="AK201" s="85" t="s">
        <v>676</v>
      </c>
      <c r="AL201" s="41" t="s">
        <v>74</v>
      </c>
      <c r="AM201" s="300"/>
      <c r="AN201" s="18"/>
      <c r="AO201" s="19"/>
      <c r="AP201" s="19"/>
      <c r="AQ201" s="19"/>
      <c r="AR201" s="19"/>
      <c r="AS201" s="19"/>
      <c r="AT201" s="19"/>
      <c r="AU201" s="19"/>
      <c r="AV201" s="19"/>
    </row>
    <row r="202" spans="1:48" ht="101.25" customHeight="1">
      <c r="A202" s="248"/>
      <c r="B202" s="149" t="s">
        <v>58</v>
      </c>
      <c r="C202" s="149" t="s">
        <v>101</v>
      </c>
      <c r="D202" s="85" t="s">
        <v>677</v>
      </c>
      <c r="E202" s="73" t="s">
        <v>103</v>
      </c>
      <c r="F202" s="41">
        <v>12</v>
      </c>
      <c r="G202" s="79" t="s">
        <v>64</v>
      </c>
      <c r="H202" s="79">
        <v>2023</v>
      </c>
      <c r="I202" s="79">
        <v>2023</v>
      </c>
      <c r="J202" s="41" t="s">
        <v>678</v>
      </c>
      <c r="K202" s="41" t="s">
        <v>105</v>
      </c>
      <c r="L202" s="42"/>
      <c r="M202" s="79" t="s">
        <v>64</v>
      </c>
      <c r="N202" s="74" t="s">
        <v>65</v>
      </c>
      <c r="O202" s="43" t="s">
        <v>106</v>
      </c>
      <c r="P202" s="86" t="s">
        <v>654</v>
      </c>
      <c r="Q202" s="43">
        <v>3</v>
      </c>
      <c r="R202" s="79" t="s">
        <v>64</v>
      </c>
      <c r="S202" s="79" t="s">
        <v>64</v>
      </c>
      <c r="T202" s="45">
        <v>585000</v>
      </c>
      <c r="U202" s="45">
        <v>0</v>
      </c>
      <c r="V202" s="45">
        <v>0</v>
      </c>
      <c r="W202" s="45">
        <v>585000</v>
      </c>
      <c r="X202" s="88" t="s">
        <v>64</v>
      </c>
      <c r="Y202" s="88" t="s">
        <v>64</v>
      </c>
      <c r="Z202" s="89">
        <v>226120</v>
      </c>
      <c r="AA202" s="78" t="s">
        <v>108</v>
      </c>
      <c r="AB202" s="90"/>
      <c r="AC202" s="90"/>
      <c r="AD202" s="90"/>
      <c r="AE202" s="90"/>
      <c r="AF202" s="90"/>
      <c r="AG202" s="90"/>
      <c r="AH202" s="90"/>
      <c r="AI202" s="45">
        <v>585000</v>
      </c>
      <c r="AJ202" s="43"/>
      <c r="AK202" s="85" t="s">
        <v>679</v>
      </c>
      <c r="AL202" s="41" t="s">
        <v>74</v>
      </c>
      <c r="AM202" s="300"/>
      <c r="AN202" s="18"/>
      <c r="AO202" s="19"/>
      <c r="AP202" s="19"/>
      <c r="AQ202" s="19"/>
      <c r="AR202" s="19"/>
      <c r="AS202" s="19"/>
      <c r="AT202" s="19"/>
      <c r="AU202" s="19"/>
      <c r="AV202" s="19"/>
    </row>
    <row r="203" spans="1:48" ht="101.25" customHeight="1">
      <c r="A203" s="158"/>
      <c r="B203" s="149" t="s">
        <v>58</v>
      </c>
      <c r="C203" s="73" t="s">
        <v>59</v>
      </c>
      <c r="D203" s="72" t="s">
        <v>682</v>
      </c>
      <c r="E203" s="73" t="s">
        <v>61</v>
      </c>
      <c r="F203" s="73">
        <v>36</v>
      </c>
      <c r="G203" s="79" t="s">
        <v>64</v>
      </c>
      <c r="H203" s="79">
        <v>2022</v>
      </c>
      <c r="I203" s="79">
        <v>2022</v>
      </c>
      <c r="J203" s="74" t="s">
        <v>63</v>
      </c>
      <c r="K203" s="74" t="s">
        <v>64</v>
      </c>
      <c r="L203" s="74" t="s">
        <v>63</v>
      </c>
      <c r="M203" s="74" t="s">
        <v>62</v>
      </c>
      <c r="N203" s="74" t="s">
        <v>65</v>
      </c>
      <c r="O203" s="75" t="s">
        <v>66</v>
      </c>
      <c r="P203" s="153" t="s">
        <v>683</v>
      </c>
      <c r="Q203" s="75">
        <v>1</v>
      </c>
      <c r="R203" s="75" t="s">
        <v>62</v>
      </c>
      <c r="S203" s="75" t="s">
        <v>62</v>
      </c>
      <c r="T203" s="76">
        <v>200000</v>
      </c>
      <c r="U203" s="52">
        <v>200000</v>
      </c>
      <c r="V203" s="52">
        <v>200000</v>
      </c>
      <c r="W203" s="52">
        <v>600000</v>
      </c>
      <c r="X203" s="75" t="s">
        <v>64</v>
      </c>
      <c r="Y203" s="77"/>
      <c r="Z203" s="77" t="s">
        <v>64</v>
      </c>
      <c r="AA203" s="78"/>
      <c r="AB203" s="90" t="s">
        <v>109</v>
      </c>
      <c r="AC203" s="90" t="s">
        <v>109</v>
      </c>
      <c r="AD203" s="90" t="s">
        <v>109</v>
      </c>
      <c r="AE203" s="90" t="s">
        <v>109</v>
      </c>
      <c r="AF203" s="90" t="s">
        <v>109</v>
      </c>
      <c r="AG203" s="90" t="s">
        <v>109</v>
      </c>
      <c r="AH203" s="90" t="s">
        <v>109</v>
      </c>
      <c r="AI203" s="90" t="s">
        <v>109</v>
      </c>
      <c r="AJ203" s="75"/>
      <c r="AK203" s="74"/>
      <c r="AL203" s="85" t="s">
        <v>67</v>
      </c>
      <c r="AM203" s="300"/>
      <c r="AN203" s="18"/>
      <c r="AO203" s="19"/>
      <c r="AP203" s="19"/>
      <c r="AQ203" s="19"/>
      <c r="AR203" s="19"/>
      <c r="AS203" s="19"/>
      <c r="AT203" s="19"/>
      <c r="AU203" s="19"/>
      <c r="AV203" s="19"/>
    </row>
    <row r="204" spans="1:48" ht="101.25" customHeight="1">
      <c r="A204" s="308"/>
      <c r="B204" s="149" t="s">
        <v>58</v>
      </c>
      <c r="C204" s="79" t="s">
        <v>68</v>
      </c>
      <c r="D204" s="310" t="s">
        <v>684</v>
      </c>
      <c r="E204" s="73" t="s">
        <v>301</v>
      </c>
      <c r="F204" s="79">
        <v>12</v>
      </c>
      <c r="G204" s="79" t="s">
        <v>64</v>
      </c>
      <c r="H204" s="79">
        <v>2023</v>
      </c>
      <c r="I204" s="79">
        <v>2023</v>
      </c>
      <c r="J204" s="80" t="s">
        <v>685</v>
      </c>
      <c r="K204" s="79" t="s">
        <v>62</v>
      </c>
      <c r="L204" s="309" t="s">
        <v>686</v>
      </c>
      <c r="M204" s="79" t="s">
        <v>64</v>
      </c>
      <c r="N204" s="74" t="s">
        <v>65</v>
      </c>
      <c r="O204" s="79" t="s">
        <v>66</v>
      </c>
      <c r="P204" s="79">
        <v>71300000</v>
      </c>
      <c r="Q204" s="81">
        <v>1</v>
      </c>
      <c r="R204" s="79" t="s">
        <v>64</v>
      </c>
      <c r="S204" s="79" t="s">
        <v>64</v>
      </c>
      <c r="T204" s="82">
        <v>300000</v>
      </c>
      <c r="U204" s="82">
        <v>300000</v>
      </c>
      <c r="V204" s="82">
        <v>0</v>
      </c>
      <c r="W204" s="82">
        <v>600000</v>
      </c>
      <c r="X204" s="83"/>
      <c r="Y204" s="83"/>
      <c r="Z204" s="83"/>
      <c r="AA204" s="78"/>
      <c r="AB204" s="90" t="s">
        <v>73</v>
      </c>
      <c r="AC204" s="90"/>
      <c r="AD204" s="90"/>
      <c r="AE204" s="90"/>
      <c r="AF204" s="90"/>
      <c r="AG204" s="90"/>
      <c r="AH204" s="90"/>
      <c r="AI204" s="90"/>
      <c r="AJ204" s="79"/>
      <c r="AK204" s="84"/>
      <c r="AL204" s="41" t="s">
        <v>74</v>
      </c>
      <c r="AM204" s="300"/>
      <c r="AN204" s="18"/>
      <c r="AO204" s="19"/>
      <c r="AP204" s="19"/>
      <c r="AQ204" s="19"/>
      <c r="AR204" s="19"/>
      <c r="AS204" s="19"/>
      <c r="AT204" s="19"/>
      <c r="AU204" s="19"/>
      <c r="AV204" s="19"/>
    </row>
    <row r="205" spans="1:48" ht="101.25" customHeight="1">
      <c r="A205" s="248"/>
      <c r="B205" s="149" t="s">
        <v>58</v>
      </c>
      <c r="C205" s="149" t="s">
        <v>101</v>
      </c>
      <c r="D205" s="85" t="s">
        <v>688</v>
      </c>
      <c r="E205" s="73" t="s">
        <v>103</v>
      </c>
      <c r="F205" s="41">
        <v>12</v>
      </c>
      <c r="G205" s="79" t="s">
        <v>64</v>
      </c>
      <c r="H205" s="79">
        <v>2023</v>
      </c>
      <c r="I205" s="79">
        <v>2023</v>
      </c>
      <c r="J205" s="41" t="s">
        <v>689</v>
      </c>
      <c r="K205" s="41" t="s">
        <v>105</v>
      </c>
      <c r="L205" s="42"/>
      <c r="M205" s="79" t="s">
        <v>64</v>
      </c>
      <c r="N205" s="74" t="s">
        <v>65</v>
      </c>
      <c r="O205" s="43" t="s">
        <v>106</v>
      </c>
      <c r="P205" s="86" t="s">
        <v>654</v>
      </c>
      <c r="Q205" s="43">
        <v>3</v>
      </c>
      <c r="R205" s="79" t="s">
        <v>64</v>
      </c>
      <c r="S205" s="79" t="s">
        <v>64</v>
      </c>
      <c r="T205" s="45">
        <v>607000</v>
      </c>
      <c r="U205" s="45">
        <v>0</v>
      </c>
      <c r="V205" s="45">
        <v>0</v>
      </c>
      <c r="W205" s="45">
        <v>607000</v>
      </c>
      <c r="X205" s="88" t="s">
        <v>64</v>
      </c>
      <c r="Y205" s="88" t="s">
        <v>64</v>
      </c>
      <c r="Z205" s="89">
        <v>226120</v>
      </c>
      <c r="AA205" s="78" t="s">
        <v>108</v>
      </c>
      <c r="AB205" s="90"/>
      <c r="AC205" s="45">
        <v>607000</v>
      </c>
      <c r="AD205" s="90"/>
      <c r="AE205" s="90"/>
      <c r="AF205" s="90"/>
      <c r="AG205" s="90"/>
      <c r="AH205" s="90"/>
      <c r="AI205" s="90"/>
      <c r="AJ205" s="43"/>
      <c r="AK205" s="85" t="s">
        <v>690</v>
      </c>
      <c r="AL205" s="41" t="s">
        <v>74</v>
      </c>
      <c r="AM205" s="300"/>
      <c r="AN205" s="18"/>
      <c r="AO205" s="19"/>
      <c r="AP205" s="19"/>
      <c r="AQ205" s="19"/>
      <c r="AR205" s="19"/>
      <c r="AS205" s="19"/>
      <c r="AT205" s="19"/>
      <c r="AU205" s="19"/>
      <c r="AV205" s="19"/>
    </row>
    <row r="206" spans="1:48" ht="101.25" customHeight="1">
      <c r="A206" s="248"/>
      <c r="B206" s="149" t="s">
        <v>58</v>
      </c>
      <c r="C206" s="149" t="s">
        <v>101</v>
      </c>
      <c r="D206" s="85" t="s">
        <v>691</v>
      </c>
      <c r="E206" s="73" t="s">
        <v>103</v>
      </c>
      <c r="F206" s="41">
        <v>12</v>
      </c>
      <c r="G206" s="79" t="s">
        <v>64</v>
      </c>
      <c r="H206" s="79">
        <v>2023</v>
      </c>
      <c r="I206" s="79">
        <v>2023</v>
      </c>
      <c r="J206" s="41" t="s">
        <v>692</v>
      </c>
      <c r="K206" s="41" t="s">
        <v>105</v>
      </c>
      <c r="L206" s="42"/>
      <c r="M206" s="79" t="s">
        <v>64</v>
      </c>
      <c r="N206" s="74" t="s">
        <v>65</v>
      </c>
      <c r="O206" s="43" t="s">
        <v>106</v>
      </c>
      <c r="P206" s="86" t="s">
        <v>654</v>
      </c>
      <c r="Q206" s="43">
        <v>3</v>
      </c>
      <c r="R206" s="79" t="s">
        <v>64</v>
      </c>
      <c r="S206" s="79" t="s">
        <v>64</v>
      </c>
      <c r="T206" s="45">
        <v>607000</v>
      </c>
      <c r="U206" s="45">
        <v>0</v>
      </c>
      <c r="V206" s="45">
        <v>0</v>
      </c>
      <c r="W206" s="45">
        <v>607000</v>
      </c>
      <c r="X206" s="88" t="s">
        <v>64</v>
      </c>
      <c r="Y206" s="88" t="s">
        <v>64</v>
      </c>
      <c r="Z206" s="89">
        <v>226120</v>
      </c>
      <c r="AA206" s="78" t="s">
        <v>108</v>
      </c>
      <c r="AB206" s="90"/>
      <c r="AC206" s="90"/>
      <c r="AD206" s="90"/>
      <c r="AE206" s="90"/>
      <c r="AF206" s="90"/>
      <c r="AG206" s="90"/>
      <c r="AH206" s="90"/>
      <c r="AI206" s="45">
        <v>607000</v>
      </c>
      <c r="AJ206" s="43"/>
      <c r="AK206" s="85" t="s">
        <v>693</v>
      </c>
      <c r="AL206" s="41" t="s">
        <v>74</v>
      </c>
      <c r="AM206" s="300"/>
      <c r="AN206" s="18"/>
      <c r="AO206" s="19"/>
      <c r="AP206" s="19"/>
      <c r="AQ206" s="19"/>
      <c r="AR206" s="19"/>
      <c r="AS206" s="19"/>
      <c r="AT206" s="19"/>
      <c r="AU206" s="19"/>
      <c r="AV206" s="19"/>
    </row>
    <row r="207" spans="1:48" ht="101.25" customHeight="1">
      <c r="A207" s="248"/>
      <c r="B207" s="149" t="s">
        <v>58</v>
      </c>
      <c r="C207" s="149" t="s">
        <v>101</v>
      </c>
      <c r="D207" s="85" t="s">
        <v>694</v>
      </c>
      <c r="E207" s="73" t="s">
        <v>103</v>
      </c>
      <c r="F207" s="41">
        <v>12</v>
      </c>
      <c r="G207" s="79" t="s">
        <v>64</v>
      </c>
      <c r="H207" s="79">
        <v>2023</v>
      </c>
      <c r="I207" s="79">
        <v>2023</v>
      </c>
      <c r="J207" s="41" t="s">
        <v>695</v>
      </c>
      <c r="K207" s="41" t="s">
        <v>105</v>
      </c>
      <c r="L207" s="42"/>
      <c r="M207" s="79" t="s">
        <v>64</v>
      </c>
      <c r="N207" s="74" t="s">
        <v>65</v>
      </c>
      <c r="O207" s="41" t="s">
        <v>106</v>
      </c>
      <c r="P207" s="86" t="s">
        <v>654</v>
      </c>
      <c r="Q207" s="43">
        <v>3</v>
      </c>
      <c r="R207" s="79" t="s">
        <v>64</v>
      </c>
      <c r="S207" s="79" t="s">
        <v>64</v>
      </c>
      <c r="T207" s="45">
        <v>612500</v>
      </c>
      <c r="U207" s="45">
        <v>0</v>
      </c>
      <c r="V207" s="45">
        <v>0</v>
      </c>
      <c r="W207" s="45">
        <v>612500</v>
      </c>
      <c r="X207" s="88" t="s">
        <v>64</v>
      </c>
      <c r="Y207" s="88" t="s">
        <v>64</v>
      </c>
      <c r="Z207" s="89">
        <v>226120</v>
      </c>
      <c r="AA207" s="78" t="s">
        <v>108</v>
      </c>
      <c r="AB207" s="43"/>
      <c r="AC207" s="43"/>
      <c r="AD207" s="43"/>
      <c r="AE207" s="43"/>
      <c r="AF207" s="43"/>
      <c r="AG207" s="43"/>
      <c r="AH207" s="43"/>
      <c r="AI207" s="45">
        <v>612500</v>
      </c>
      <c r="AJ207" s="43"/>
      <c r="AK207" s="85" t="s">
        <v>696</v>
      </c>
      <c r="AL207" s="41" t="s">
        <v>74</v>
      </c>
      <c r="AM207" s="300"/>
      <c r="AN207" s="18"/>
      <c r="AO207" s="19"/>
      <c r="AP207" s="19"/>
      <c r="AQ207" s="19"/>
      <c r="AR207" s="19"/>
      <c r="AS207" s="19"/>
      <c r="AT207" s="19"/>
      <c r="AU207" s="19"/>
      <c r="AV207" s="19"/>
    </row>
    <row r="208" spans="1:48" ht="89.25" customHeight="1">
      <c r="A208" s="248"/>
      <c r="B208" s="149" t="s">
        <v>58</v>
      </c>
      <c r="C208" s="149" t="s">
        <v>101</v>
      </c>
      <c r="D208" s="85" t="s">
        <v>697</v>
      </c>
      <c r="E208" s="73" t="s">
        <v>103</v>
      </c>
      <c r="F208" s="41">
        <v>12</v>
      </c>
      <c r="G208" s="79" t="s">
        <v>64</v>
      </c>
      <c r="H208" s="79">
        <v>2023</v>
      </c>
      <c r="I208" s="79">
        <v>2023</v>
      </c>
      <c r="J208" s="41" t="s">
        <v>698</v>
      </c>
      <c r="K208" s="41" t="s">
        <v>105</v>
      </c>
      <c r="L208" s="42"/>
      <c r="M208" s="79" t="s">
        <v>64</v>
      </c>
      <c r="N208" s="74" t="s">
        <v>65</v>
      </c>
      <c r="O208" s="41" t="s">
        <v>106</v>
      </c>
      <c r="P208" s="86" t="s">
        <v>654</v>
      </c>
      <c r="Q208" s="43">
        <v>3</v>
      </c>
      <c r="R208" s="79" t="s">
        <v>64</v>
      </c>
      <c r="S208" s="79" t="s">
        <v>64</v>
      </c>
      <c r="T208" s="45">
        <v>618000</v>
      </c>
      <c r="U208" s="45">
        <v>0</v>
      </c>
      <c r="V208" s="45">
        <v>0</v>
      </c>
      <c r="W208" s="45">
        <v>618000</v>
      </c>
      <c r="X208" s="88" t="s">
        <v>64</v>
      </c>
      <c r="Y208" s="88" t="s">
        <v>64</v>
      </c>
      <c r="Z208" s="89">
        <v>226120</v>
      </c>
      <c r="AA208" s="78" t="s">
        <v>108</v>
      </c>
      <c r="AB208" s="45">
        <v>618000</v>
      </c>
      <c r="AC208" s="43"/>
      <c r="AD208" s="43"/>
      <c r="AE208" s="43"/>
      <c r="AF208" s="43"/>
      <c r="AG208" s="43"/>
      <c r="AH208" s="43"/>
      <c r="AI208" s="43"/>
      <c r="AJ208" s="43"/>
      <c r="AK208" s="85" t="s">
        <v>699</v>
      </c>
      <c r="AL208" s="41" t="s">
        <v>74</v>
      </c>
      <c r="AM208" s="300"/>
      <c r="AN208" s="18"/>
      <c r="AO208" s="19"/>
      <c r="AP208" s="19"/>
      <c r="AQ208" s="19"/>
      <c r="AR208" s="19"/>
      <c r="AS208" s="19"/>
      <c r="AT208" s="19"/>
      <c r="AU208" s="19"/>
      <c r="AV208" s="19"/>
    </row>
    <row r="209" spans="1:48" ht="154.15" customHeight="1">
      <c r="A209" s="308"/>
      <c r="B209" s="149" t="s">
        <v>58</v>
      </c>
      <c r="C209" s="79" t="s">
        <v>68</v>
      </c>
      <c r="D209" s="91" t="s">
        <v>700</v>
      </c>
      <c r="E209" s="187" t="s">
        <v>175</v>
      </c>
      <c r="F209" s="79">
        <v>12</v>
      </c>
      <c r="G209" s="79" t="s">
        <v>64</v>
      </c>
      <c r="H209" s="79">
        <v>2023</v>
      </c>
      <c r="I209" s="79">
        <v>2023</v>
      </c>
      <c r="J209" s="91" t="s">
        <v>701</v>
      </c>
      <c r="K209" s="79" t="s">
        <v>62</v>
      </c>
      <c r="L209" s="91" t="s">
        <v>702</v>
      </c>
      <c r="M209" s="79" t="s">
        <v>64</v>
      </c>
      <c r="N209" s="74" t="s">
        <v>65</v>
      </c>
      <c r="O209" s="79" t="s">
        <v>66</v>
      </c>
      <c r="P209" s="79">
        <v>71300000</v>
      </c>
      <c r="Q209" s="81">
        <v>1</v>
      </c>
      <c r="R209" s="79" t="s">
        <v>64</v>
      </c>
      <c r="S209" s="79" t="s">
        <v>64</v>
      </c>
      <c r="T209" s="328">
        <v>219500</v>
      </c>
      <c r="U209" s="328">
        <v>219500</v>
      </c>
      <c r="V209" s="328">
        <v>0</v>
      </c>
      <c r="W209" s="328">
        <f>SUBTOTAL(9,T209:V209)</f>
        <v>439000</v>
      </c>
      <c r="X209" s="83"/>
      <c r="Y209" s="92"/>
      <c r="Z209" s="92">
        <v>225258</v>
      </c>
      <c r="AA209" s="78" t="s">
        <v>167</v>
      </c>
      <c r="AB209" s="79" t="s">
        <v>73</v>
      </c>
      <c r="AC209" s="79"/>
      <c r="AD209" s="79"/>
      <c r="AE209" s="79"/>
      <c r="AF209" s="79"/>
      <c r="AG209" s="79"/>
      <c r="AH209" s="79"/>
      <c r="AI209" s="79"/>
      <c r="AJ209" s="79"/>
      <c r="AK209" s="84"/>
      <c r="AL209" s="41" t="s">
        <v>74</v>
      </c>
      <c r="AM209" s="300"/>
      <c r="AN209" s="18"/>
      <c r="AO209" s="19"/>
      <c r="AP209" s="19"/>
      <c r="AQ209" s="19"/>
      <c r="AR209" s="19"/>
      <c r="AS209" s="19"/>
      <c r="AT209" s="19"/>
      <c r="AU209" s="19"/>
      <c r="AV209" s="19"/>
    </row>
    <row r="210" spans="1:48" ht="83.25" customHeight="1">
      <c r="A210" s="248"/>
      <c r="B210" s="149" t="s">
        <v>58</v>
      </c>
      <c r="C210" s="149" t="s">
        <v>101</v>
      </c>
      <c r="D210" s="85" t="s">
        <v>703</v>
      </c>
      <c r="E210" s="73" t="s">
        <v>103</v>
      </c>
      <c r="F210" s="41">
        <v>12</v>
      </c>
      <c r="G210" s="79" t="s">
        <v>64</v>
      </c>
      <c r="H210" s="79">
        <v>2023</v>
      </c>
      <c r="I210" s="79">
        <v>2023</v>
      </c>
      <c r="J210" s="41" t="s">
        <v>704</v>
      </c>
      <c r="K210" s="41" t="s">
        <v>105</v>
      </c>
      <c r="L210" s="42"/>
      <c r="M210" s="79" t="s">
        <v>64</v>
      </c>
      <c r="N210" s="74" t="s">
        <v>65</v>
      </c>
      <c r="O210" s="41" t="s">
        <v>106</v>
      </c>
      <c r="P210" s="86" t="s">
        <v>705</v>
      </c>
      <c r="Q210" s="43">
        <v>3</v>
      </c>
      <c r="R210" s="79" t="s">
        <v>64</v>
      </c>
      <c r="S210" s="79" t="s">
        <v>64</v>
      </c>
      <c r="T210" s="45">
        <v>648000</v>
      </c>
      <c r="U210" s="45">
        <v>0</v>
      </c>
      <c r="V210" s="45">
        <v>0</v>
      </c>
      <c r="W210" s="45">
        <v>648000</v>
      </c>
      <c r="X210" s="88" t="s">
        <v>64</v>
      </c>
      <c r="Y210" s="88" t="s">
        <v>64</v>
      </c>
      <c r="Z210" s="89">
        <v>226120</v>
      </c>
      <c r="AA210" s="78" t="s">
        <v>108</v>
      </c>
      <c r="AB210" s="43"/>
      <c r="AC210" s="43"/>
      <c r="AD210" s="43"/>
      <c r="AE210" s="45">
        <v>648000</v>
      </c>
      <c r="AF210" s="43"/>
      <c r="AG210" s="43"/>
      <c r="AH210" s="43"/>
      <c r="AI210" s="43"/>
      <c r="AJ210" s="43"/>
      <c r="AK210" s="85" t="s">
        <v>706</v>
      </c>
      <c r="AL210" s="41" t="s">
        <v>74</v>
      </c>
      <c r="AM210" s="300"/>
      <c r="AN210" s="18"/>
      <c r="AO210" s="19"/>
      <c r="AP210" s="19"/>
      <c r="AQ210" s="19"/>
      <c r="AR210" s="19"/>
      <c r="AS210" s="19"/>
      <c r="AT210" s="19"/>
      <c r="AU210" s="19"/>
      <c r="AV210" s="19"/>
    </row>
    <row r="211" spans="1:48" ht="101.25" customHeight="1">
      <c r="A211" s="248"/>
      <c r="B211" s="149" t="s">
        <v>58</v>
      </c>
      <c r="C211" s="149" t="s">
        <v>101</v>
      </c>
      <c r="D211" s="85" t="s">
        <v>707</v>
      </c>
      <c r="E211" s="73" t="s">
        <v>103</v>
      </c>
      <c r="F211" s="41">
        <v>12</v>
      </c>
      <c r="G211" s="79" t="s">
        <v>64</v>
      </c>
      <c r="H211" s="79">
        <v>2023</v>
      </c>
      <c r="I211" s="79">
        <v>2023</v>
      </c>
      <c r="J211" s="41" t="s">
        <v>708</v>
      </c>
      <c r="K211" s="41" t="s">
        <v>105</v>
      </c>
      <c r="L211" s="42"/>
      <c r="M211" s="79" t="s">
        <v>64</v>
      </c>
      <c r="N211" s="74" t="s">
        <v>65</v>
      </c>
      <c r="O211" s="41" t="s">
        <v>106</v>
      </c>
      <c r="P211" s="86" t="s">
        <v>705</v>
      </c>
      <c r="Q211" s="43">
        <v>3</v>
      </c>
      <c r="R211" s="79" t="s">
        <v>64</v>
      </c>
      <c r="S211" s="79" t="s">
        <v>64</v>
      </c>
      <c r="T211" s="45">
        <v>648000</v>
      </c>
      <c r="U211" s="45">
        <v>0</v>
      </c>
      <c r="V211" s="45">
        <v>0</v>
      </c>
      <c r="W211" s="45">
        <v>648000</v>
      </c>
      <c r="X211" s="88" t="s">
        <v>64</v>
      </c>
      <c r="Y211" s="88" t="s">
        <v>64</v>
      </c>
      <c r="Z211" s="89">
        <v>226120</v>
      </c>
      <c r="AA211" s="78" t="s">
        <v>108</v>
      </c>
      <c r="AB211" s="43"/>
      <c r="AC211" s="43"/>
      <c r="AD211" s="43"/>
      <c r="AE211" s="43"/>
      <c r="AF211" s="43"/>
      <c r="AG211" s="43"/>
      <c r="AH211" s="43"/>
      <c r="AI211" s="45">
        <v>648000</v>
      </c>
      <c r="AJ211" s="43"/>
      <c r="AK211" s="85" t="s">
        <v>709</v>
      </c>
      <c r="AL211" s="41" t="s">
        <v>74</v>
      </c>
      <c r="AM211" s="300"/>
      <c r="AN211" s="18"/>
      <c r="AO211" s="19"/>
      <c r="AP211" s="19"/>
      <c r="AQ211" s="19"/>
      <c r="AR211" s="19"/>
      <c r="AS211" s="19"/>
      <c r="AT211" s="19"/>
      <c r="AU211" s="19"/>
      <c r="AV211" s="19"/>
    </row>
    <row r="212" spans="1:48" ht="101.25" customHeight="1">
      <c r="A212" s="220"/>
      <c r="B212" s="149" t="s">
        <v>58</v>
      </c>
      <c r="C212" s="149" t="s">
        <v>147</v>
      </c>
      <c r="D212" s="40" t="s">
        <v>710</v>
      </c>
      <c r="E212" s="73" t="s">
        <v>406</v>
      </c>
      <c r="F212" s="41">
        <v>12</v>
      </c>
      <c r="G212" s="79" t="s">
        <v>190</v>
      </c>
      <c r="H212" s="79">
        <v>2023</v>
      </c>
      <c r="I212" s="79">
        <v>2023</v>
      </c>
      <c r="J212" s="41" t="s">
        <v>64</v>
      </c>
      <c r="K212" s="41" t="s">
        <v>64</v>
      </c>
      <c r="L212" s="41"/>
      <c r="M212" s="74" t="s">
        <v>62</v>
      </c>
      <c r="N212" s="74" t="s">
        <v>65</v>
      </c>
      <c r="O212" s="41" t="s">
        <v>106</v>
      </c>
      <c r="P212" s="41">
        <v>33141121</v>
      </c>
      <c r="Q212" s="43">
        <v>1</v>
      </c>
      <c r="R212" s="79" t="s">
        <v>64</v>
      </c>
      <c r="S212" s="79" t="s">
        <v>64</v>
      </c>
      <c r="T212" s="105">
        <v>350000</v>
      </c>
      <c r="U212" s="45">
        <v>300000</v>
      </c>
      <c r="V212" s="45">
        <v>0</v>
      </c>
      <c r="W212" s="45">
        <v>650000</v>
      </c>
      <c r="X212" s="45">
        <v>0</v>
      </c>
      <c r="Y212" s="46"/>
      <c r="Z212" s="47"/>
      <c r="AA212" s="78"/>
      <c r="AB212" s="67">
        <v>44178.81</v>
      </c>
      <c r="AC212" s="67">
        <v>40797.379999999997</v>
      </c>
      <c r="AD212" s="67">
        <v>77973.490000000005</v>
      </c>
      <c r="AE212" s="67">
        <v>9161.39</v>
      </c>
      <c r="AF212" s="67">
        <v>34487.78</v>
      </c>
      <c r="AG212" s="67">
        <v>19973.96</v>
      </c>
      <c r="AH212" s="67">
        <v>26573.88</v>
      </c>
      <c r="AI212" s="67">
        <v>96853.33</v>
      </c>
      <c r="AJ212" s="43"/>
      <c r="AK212" s="330" t="s">
        <v>1235</v>
      </c>
      <c r="AL212" s="85" t="s">
        <v>67</v>
      </c>
      <c r="AM212" s="300"/>
      <c r="AN212" s="18"/>
      <c r="AO212" s="19"/>
      <c r="AP212" s="19"/>
      <c r="AQ212" s="19"/>
      <c r="AR212" s="19"/>
      <c r="AS212" s="19"/>
      <c r="AT212" s="19"/>
      <c r="AU212" s="19"/>
      <c r="AV212" s="19"/>
    </row>
    <row r="213" spans="1:48" ht="101.25" customHeight="1">
      <c r="A213" s="220"/>
      <c r="B213" s="149" t="s">
        <v>58</v>
      </c>
      <c r="C213" s="149" t="s">
        <v>147</v>
      </c>
      <c r="D213" s="40" t="s">
        <v>712</v>
      </c>
      <c r="E213" s="73" t="s">
        <v>169</v>
      </c>
      <c r="F213" s="41">
        <v>12</v>
      </c>
      <c r="G213" s="79" t="s">
        <v>62</v>
      </c>
      <c r="H213" s="79">
        <v>2023</v>
      </c>
      <c r="I213" s="79">
        <v>2023</v>
      </c>
      <c r="J213" s="41" t="s">
        <v>64</v>
      </c>
      <c r="K213" s="107" t="s">
        <v>64</v>
      </c>
      <c r="L213" s="42"/>
      <c r="M213" s="74" t="s">
        <v>62</v>
      </c>
      <c r="N213" s="74" t="s">
        <v>65</v>
      </c>
      <c r="O213" s="41" t="s">
        <v>106</v>
      </c>
      <c r="P213" s="44" t="s">
        <v>150</v>
      </c>
      <c r="Q213" s="43">
        <v>2</v>
      </c>
      <c r="R213" s="79" t="s">
        <v>64</v>
      </c>
      <c r="S213" s="79" t="s">
        <v>64</v>
      </c>
      <c r="T213" s="105">
        <v>676028.83</v>
      </c>
      <c r="U213" s="45">
        <v>0</v>
      </c>
      <c r="V213" s="45">
        <v>0</v>
      </c>
      <c r="W213" s="45">
        <v>676028.83</v>
      </c>
      <c r="X213" s="45">
        <v>0</v>
      </c>
      <c r="Y213" s="47"/>
      <c r="Z213" s="47"/>
      <c r="AA213" s="78"/>
      <c r="AB213" s="100"/>
      <c r="AC213" s="100"/>
      <c r="AD213" s="100"/>
      <c r="AE213" s="100"/>
      <c r="AF213" s="100"/>
      <c r="AG213" s="100"/>
      <c r="AH213" s="100"/>
      <c r="AI213" s="100">
        <v>676028.83</v>
      </c>
      <c r="AJ213" s="43"/>
      <c r="AK213" s="84" t="s">
        <v>1050</v>
      </c>
      <c r="AL213" s="85" t="s">
        <v>67</v>
      </c>
      <c r="AM213" s="300"/>
      <c r="AN213" s="18"/>
      <c r="AO213" s="19"/>
      <c r="AP213" s="19"/>
      <c r="AQ213" s="19"/>
      <c r="AR213" s="19"/>
      <c r="AS213" s="19"/>
      <c r="AT213" s="19"/>
      <c r="AU213" s="19"/>
      <c r="AV213" s="19"/>
    </row>
    <row r="214" spans="1:48" ht="101.25" customHeight="1">
      <c r="A214" s="220"/>
      <c r="B214" s="149" t="s">
        <v>58</v>
      </c>
      <c r="C214" s="303" t="s">
        <v>147</v>
      </c>
      <c r="D214" s="304" t="s">
        <v>713</v>
      </c>
      <c r="E214" s="73" t="s">
        <v>149</v>
      </c>
      <c r="F214" s="252">
        <v>12</v>
      </c>
      <c r="G214" s="79" t="s">
        <v>64</v>
      </c>
      <c r="H214" s="79">
        <v>2023</v>
      </c>
      <c r="I214" s="79">
        <v>2023</v>
      </c>
      <c r="J214" s="252" t="s">
        <v>64</v>
      </c>
      <c r="K214" s="252" t="s">
        <v>64</v>
      </c>
      <c r="L214" s="252"/>
      <c r="M214" s="74" t="s">
        <v>62</v>
      </c>
      <c r="N214" s="74" t="s">
        <v>65</v>
      </c>
      <c r="O214" s="252" t="s">
        <v>106</v>
      </c>
      <c r="P214" s="305" t="s">
        <v>150</v>
      </c>
      <c r="Q214" s="254">
        <v>2</v>
      </c>
      <c r="R214" s="79" t="s">
        <v>64</v>
      </c>
      <c r="S214" s="79" t="s">
        <v>64</v>
      </c>
      <c r="T214" s="306">
        <v>347660</v>
      </c>
      <c r="U214" s="90">
        <v>346860</v>
      </c>
      <c r="V214" s="90">
        <v>0</v>
      </c>
      <c r="W214" s="90">
        <v>694520</v>
      </c>
      <c r="X214" s="90">
        <v>0</v>
      </c>
      <c r="Y214" s="307"/>
      <c r="Z214" s="257"/>
      <c r="AA214" s="78"/>
      <c r="AB214" s="100"/>
      <c r="AC214" s="100"/>
      <c r="AD214" s="100"/>
      <c r="AE214" s="100"/>
      <c r="AF214" s="100"/>
      <c r="AG214" s="100"/>
      <c r="AH214" s="100"/>
      <c r="AI214" s="100">
        <v>347660</v>
      </c>
      <c r="AJ214" s="254"/>
      <c r="AK214" s="84" t="s">
        <v>1050</v>
      </c>
      <c r="AL214" s="85" t="s">
        <v>67</v>
      </c>
      <c r="AM214" s="300"/>
      <c r="AN214" s="18"/>
      <c r="AO214" s="19"/>
      <c r="AP214" s="19"/>
      <c r="AQ214" s="19"/>
      <c r="AR214" s="19"/>
      <c r="AS214" s="19"/>
      <c r="AT214" s="19"/>
      <c r="AU214" s="19"/>
      <c r="AV214" s="19"/>
    </row>
    <row r="215" spans="1:48" ht="128.25" customHeight="1">
      <c r="A215" s="308"/>
      <c r="B215" s="149" t="s">
        <v>58</v>
      </c>
      <c r="C215" s="79" t="s">
        <v>68</v>
      </c>
      <c r="D215" s="310" t="s">
        <v>714</v>
      </c>
      <c r="E215" s="73" t="s">
        <v>164</v>
      </c>
      <c r="F215" s="79">
        <v>12</v>
      </c>
      <c r="G215" s="79" t="s">
        <v>64</v>
      </c>
      <c r="H215" s="79">
        <v>2023</v>
      </c>
      <c r="I215" s="79">
        <v>2023</v>
      </c>
      <c r="J215" s="80" t="s">
        <v>715</v>
      </c>
      <c r="K215" s="79" t="s">
        <v>62</v>
      </c>
      <c r="L215" s="309" t="s">
        <v>716</v>
      </c>
      <c r="M215" s="79" t="s">
        <v>64</v>
      </c>
      <c r="N215" s="74" t="s">
        <v>65</v>
      </c>
      <c r="O215" s="79" t="s">
        <v>66</v>
      </c>
      <c r="P215" s="79">
        <v>71300000</v>
      </c>
      <c r="Q215" s="81">
        <v>1</v>
      </c>
      <c r="R215" s="79" t="s">
        <v>64</v>
      </c>
      <c r="S215" s="79" t="s">
        <v>64</v>
      </c>
      <c r="T215" s="82">
        <v>359000</v>
      </c>
      <c r="U215" s="82">
        <v>359000</v>
      </c>
      <c r="V215" s="82">
        <v>0</v>
      </c>
      <c r="W215" s="82">
        <v>718000</v>
      </c>
      <c r="X215" s="83"/>
      <c r="Y215" s="92"/>
      <c r="Z215" s="92">
        <v>225258</v>
      </c>
      <c r="AA215" s="78" t="s">
        <v>167</v>
      </c>
      <c r="AB215" s="79"/>
      <c r="AC215" s="79"/>
      <c r="AD215" s="79" t="s">
        <v>73</v>
      </c>
      <c r="AE215" s="79"/>
      <c r="AF215" s="79"/>
      <c r="AG215" s="79"/>
      <c r="AH215" s="79"/>
      <c r="AI215" s="79"/>
      <c r="AJ215" s="79"/>
      <c r="AK215" s="84"/>
      <c r="AL215" s="41" t="s">
        <v>74</v>
      </c>
      <c r="AM215" s="300"/>
      <c r="AN215" s="18"/>
      <c r="AO215" s="19"/>
      <c r="AP215" s="19"/>
      <c r="AQ215" s="19"/>
      <c r="AR215" s="19"/>
      <c r="AS215" s="19"/>
      <c r="AT215" s="19"/>
      <c r="AU215" s="19"/>
      <c r="AV215" s="19"/>
    </row>
    <row r="216" spans="1:48" ht="101.25" customHeight="1">
      <c r="A216" s="248"/>
      <c r="B216" s="149" t="s">
        <v>58</v>
      </c>
      <c r="C216" s="149" t="s">
        <v>101</v>
      </c>
      <c r="D216" s="85" t="s">
        <v>668</v>
      </c>
      <c r="E216" s="73" t="s">
        <v>687</v>
      </c>
      <c r="F216" s="41">
        <v>12</v>
      </c>
      <c r="G216" s="79" t="s">
        <v>64</v>
      </c>
      <c r="H216" s="79">
        <v>2023</v>
      </c>
      <c r="I216" s="79">
        <v>2023</v>
      </c>
      <c r="J216" s="41" t="s">
        <v>555</v>
      </c>
      <c r="K216" s="41" t="s">
        <v>64</v>
      </c>
      <c r="L216" s="42"/>
      <c r="M216" s="79" t="s">
        <v>64</v>
      </c>
      <c r="N216" s="74" t="s">
        <v>65</v>
      </c>
      <c r="O216" s="41" t="s">
        <v>106</v>
      </c>
      <c r="P216" s="86" t="s">
        <v>654</v>
      </c>
      <c r="Q216" s="43">
        <v>3</v>
      </c>
      <c r="R216" s="79" t="s">
        <v>64</v>
      </c>
      <c r="S216" s="79" t="s">
        <v>64</v>
      </c>
      <c r="T216" s="45">
        <v>730000</v>
      </c>
      <c r="U216" s="45">
        <v>0</v>
      </c>
      <c r="V216" s="45">
        <v>0</v>
      </c>
      <c r="W216" s="45">
        <v>730000</v>
      </c>
      <c r="X216" s="88" t="s">
        <v>64</v>
      </c>
      <c r="Y216" s="88" t="s">
        <v>64</v>
      </c>
      <c r="Z216" s="89">
        <v>226120</v>
      </c>
      <c r="AA216" s="78" t="s">
        <v>108</v>
      </c>
      <c r="AB216" s="67"/>
      <c r="AC216" s="67"/>
      <c r="AD216" s="67"/>
      <c r="AE216" s="67"/>
      <c r="AF216" s="67"/>
      <c r="AG216" s="67"/>
      <c r="AH216" s="67"/>
      <c r="AI216" s="67"/>
      <c r="AJ216" s="41"/>
      <c r="AK216" s="85" t="s">
        <v>1016</v>
      </c>
      <c r="AL216" s="41" t="s">
        <v>74</v>
      </c>
      <c r="AM216" s="300"/>
      <c r="AN216" s="18"/>
      <c r="AO216" s="19"/>
      <c r="AP216" s="19"/>
      <c r="AQ216" s="19"/>
      <c r="AR216" s="19"/>
      <c r="AS216" s="19"/>
      <c r="AT216" s="19"/>
      <c r="AU216" s="19"/>
      <c r="AV216" s="19"/>
    </row>
    <row r="217" spans="1:48" ht="101.25" customHeight="1">
      <c r="A217" s="220"/>
      <c r="B217" s="149" t="s">
        <v>58</v>
      </c>
      <c r="C217" s="303" t="s">
        <v>147</v>
      </c>
      <c r="D217" s="304" t="s">
        <v>718</v>
      </c>
      <c r="E217" s="73" t="s">
        <v>149</v>
      </c>
      <c r="F217" s="252">
        <v>12</v>
      </c>
      <c r="G217" s="79" t="s">
        <v>64</v>
      </c>
      <c r="H217" s="79">
        <v>2023</v>
      </c>
      <c r="I217" s="79">
        <v>2023</v>
      </c>
      <c r="J217" s="252" t="s">
        <v>64</v>
      </c>
      <c r="K217" s="252" t="s">
        <v>64</v>
      </c>
      <c r="L217" s="252"/>
      <c r="M217" s="74" t="s">
        <v>62</v>
      </c>
      <c r="N217" s="74" t="s">
        <v>65</v>
      </c>
      <c r="O217" s="252" t="s">
        <v>106</v>
      </c>
      <c r="P217" s="305" t="s">
        <v>150</v>
      </c>
      <c r="Q217" s="254">
        <v>2</v>
      </c>
      <c r="R217" s="79" t="s">
        <v>64</v>
      </c>
      <c r="S217" s="79" t="s">
        <v>64</v>
      </c>
      <c r="T217" s="306">
        <v>246133.33</v>
      </c>
      <c r="U217" s="90">
        <v>245333.33</v>
      </c>
      <c r="V217" s="90">
        <v>245333.33</v>
      </c>
      <c r="W217" s="90">
        <v>736799.99</v>
      </c>
      <c r="X217" s="90">
        <v>0</v>
      </c>
      <c r="Y217" s="307"/>
      <c r="Z217" s="257"/>
      <c r="AA217" s="78"/>
      <c r="AB217" s="90">
        <v>31068.22</v>
      </c>
      <c r="AC217" s="90">
        <v>28690.27</v>
      </c>
      <c r="AD217" s="90">
        <v>54833.93</v>
      </c>
      <c r="AE217" s="90">
        <v>6442.64</v>
      </c>
      <c r="AF217" s="90">
        <v>24253.119999999999</v>
      </c>
      <c r="AG217" s="90">
        <v>14046.45</v>
      </c>
      <c r="AH217" s="90">
        <v>18687.759999999998</v>
      </c>
      <c r="AI217" s="90">
        <v>68110.95</v>
      </c>
      <c r="AJ217" s="254"/>
      <c r="AK217" s="84" t="s">
        <v>1051</v>
      </c>
      <c r="AL217" s="85" t="s">
        <v>67</v>
      </c>
      <c r="AM217" s="300"/>
      <c r="AN217" s="18"/>
      <c r="AO217" s="19"/>
      <c r="AP217" s="19"/>
      <c r="AQ217" s="19"/>
      <c r="AR217" s="19"/>
      <c r="AS217" s="19"/>
      <c r="AT217" s="19"/>
      <c r="AU217" s="19"/>
      <c r="AV217" s="19"/>
    </row>
    <row r="218" spans="1:48" ht="101.25" customHeight="1">
      <c r="A218" s="220"/>
      <c r="B218" s="149" t="s">
        <v>58</v>
      </c>
      <c r="C218" s="149" t="s">
        <v>147</v>
      </c>
      <c r="D218" s="40" t="s">
        <v>719</v>
      </c>
      <c r="E218" s="73" t="s">
        <v>196</v>
      </c>
      <c r="F218" s="41">
        <v>24</v>
      </c>
      <c r="G218" s="79" t="s">
        <v>190</v>
      </c>
      <c r="H218" s="79">
        <v>2023</v>
      </c>
      <c r="I218" s="79">
        <v>2023</v>
      </c>
      <c r="J218" s="41"/>
      <c r="K218" s="41" t="s">
        <v>64</v>
      </c>
      <c r="L218" s="42"/>
      <c r="M218" s="74" t="s">
        <v>62</v>
      </c>
      <c r="N218" s="74" t="s">
        <v>65</v>
      </c>
      <c r="O218" s="41" t="s">
        <v>106</v>
      </c>
      <c r="P218" s="314" t="s">
        <v>981</v>
      </c>
      <c r="Q218" s="43">
        <v>3</v>
      </c>
      <c r="R218" s="79" t="s">
        <v>64</v>
      </c>
      <c r="S218" s="79" t="s">
        <v>64</v>
      </c>
      <c r="T218" s="105">
        <v>372375</v>
      </c>
      <c r="U218" s="45">
        <v>372000</v>
      </c>
      <c r="V218" s="45">
        <v>0</v>
      </c>
      <c r="W218" s="45">
        <v>744375</v>
      </c>
      <c r="X218" s="45">
        <v>0</v>
      </c>
      <c r="Y218" s="46"/>
      <c r="Z218" s="47"/>
      <c r="AA218" s="78"/>
      <c r="AB218" s="90">
        <v>32576.97</v>
      </c>
      <c r="AC218" s="90">
        <v>32013.48</v>
      </c>
      <c r="AD218" s="90">
        <v>77497.759999999995</v>
      </c>
      <c r="AE218" s="90">
        <v>24341.63</v>
      </c>
      <c r="AF218" s="90">
        <v>25724.97</v>
      </c>
      <c r="AG218" s="90">
        <v>13689.29</v>
      </c>
      <c r="AH218" s="90">
        <v>22614.23</v>
      </c>
      <c r="AI218" s="90">
        <v>60928.47</v>
      </c>
      <c r="AJ218" s="90"/>
      <c r="AK218" s="330" t="s">
        <v>1052</v>
      </c>
      <c r="AL218" s="85" t="s">
        <v>67</v>
      </c>
      <c r="AM218" s="300"/>
      <c r="AN218" s="18"/>
      <c r="AO218" s="19"/>
      <c r="AP218" s="19"/>
      <c r="AQ218" s="19"/>
      <c r="AR218" s="19"/>
      <c r="AS218" s="19"/>
      <c r="AT218" s="19"/>
      <c r="AU218" s="19"/>
      <c r="AV218" s="19"/>
    </row>
    <row r="219" spans="1:48" ht="161.25" customHeight="1">
      <c r="A219" s="248"/>
      <c r="B219" s="149" t="s">
        <v>58</v>
      </c>
      <c r="C219" s="149" t="s">
        <v>101</v>
      </c>
      <c r="D219" s="85" t="s">
        <v>720</v>
      </c>
      <c r="E219" s="73" t="s">
        <v>721</v>
      </c>
      <c r="F219" s="41">
        <v>12</v>
      </c>
      <c r="G219" s="79" t="s">
        <v>64</v>
      </c>
      <c r="H219" s="79">
        <v>2023</v>
      </c>
      <c r="I219" s="79">
        <v>2023</v>
      </c>
      <c r="J219" s="41" t="s">
        <v>555</v>
      </c>
      <c r="K219" s="41" t="s">
        <v>105</v>
      </c>
      <c r="L219" s="42"/>
      <c r="M219" s="79" t="s">
        <v>64</v>
      </c>
      <c r="N219" s="74" t="s">
        <v>65</v>
      </c>
      <c r="O219" s="41" t="s">
        <v>106</v>
      </c>
      <c r="P219" s="86" t="s">
        <v>705</v>
      </c>
      <c r="Q219" s="43">
        <v>2</v>
      </c>
      <c r="R219" s="79" t="s">
        <v>64</v>
      </c>
      <c r="S219" s="79" t="s">
        <v>64</v>
      </c>
      <c r="T219" s="45">
        <v>746640</v>
      </c>
      <c r="U219" s="45">
        <v>0</v>
      </c>
      <c r="V219" s="45">
        <v>0</v>
      </c>
      <c r="W219" s="45">
        <v>746640</v>
      </c>
      <c r="X219" s="88" t="s">
        <v>64</v>
      </c>
      <c r="Y219" s="88" t="s">
        <v>64</v>
      </c>
      <c r="Z219" s="89">
        <v>226120</v>
      </c>
      <c r="AA219" s="78" t="s">
        <v>108</v>
      </c>
      <c r="AB219" s="43"/>
      <c r="AC219" s="43"/>
      <c r="AD219" s="43"/>
      <c r="AE219" s="43"/>
      <c r="AF219" s="43"/>
      <c r="AG219" s="43"/>
      <c r="AH219" s="43"/>
      <c r="AI219" s="43" t="s">
        <v>109</v>
      </c>
      <c r="AJ219" s="43"/>
      <c r="AK219" s="85" t="s">
        <v>722</v>
      </c>
      <c r="AL219" s="41" t="s">
        <v>74</v>
      </c>
      <c r="AM219" s="300"/>
      <c r="AN219" s="18"/>
      <c r="AO219" s="19"/>
      <c r="AP219" s="19"/>
      <c r="AQ219" s="19"/>
      <c r="AR219" s="19"/>
      <c r="AS219" s="19"/>
      <c r="AT219" s="19"/>
      <c r="AU219" s="19"/>
      <c r="AV219" s="19"/>
    </row>
    <row r="220" spans="1:48" ht="108.75" customHeight="1">
      <c r="A220" s="315"/>
      <c r="B220" s="149" t="s">
        <v>58</v>
      </c>
      <c r="C220" s="202" t="s">
        <v>532</v>
      </c>
      <c r="D220" s="140" t="s">
        <v>723</v>
      </c>
      <c r="E220" s="73" t="s">
        <v>534</v>
      </c>
      <c r="F220" s="141">
        <v>36</v>
      </c>
      <c r="G220" s="79" t="s">
        <v>62</v>
      </c>
      <c r="H220" s="79">
        <v>2022</v>
      </c>
      <c r="I220" s="79">
        <v>2023</v>
      </c>
      <c r="J220" s="141"/>
      <c r="K220" s="141" t="s">
        <v>64</v>
      </c>
      <c r="L220" s="142"/>
      <c r="M220" s="79" t="s">
        <v>64</v>
      </c>
      <c r="N220" s="74" t="s">
        <v>65</v>
      </c>
      <c r="O220" s="141" t="s">
        <v>66</v>
      </c>
      <c r="P220" s="316" t="s">
        <v>724</v>
      </c>
      <c r="Q220" s="143">
        <v>1</v>
      </c>
      <c r="R220" s="75" t="s">
        <v>62</v>
      </c>
      <c r="S220" s="79" t="s">
        <v>64</v>
      </c>
      <c r="T220" s="145">
        <v>250000</v>
      </c>
      <c r="U220" s="146">
        <v>250000</v>
      </c>
      <c r="V220" s="146">
        <v>250000</v>
      </c>
      <c r="W220" s="146">
        <v>750000</v>
      </c>
      <c r="X220" s="147"/>
      <c r="Y220" s="147"/>
      <c r="Z220" s="147"/>
      <c r="AA220" s="78"/>
      <c r="AB220" s="143"/>
      <c r="AC220" s="143"/>
      <c r="AD220" s="143"/>
      <c r="AE220" s="143"/>
      <c r="AF220" s="90">
        <v>250000</v>
      </c>
      <c r="AG220" s="143"/>
      <c r="AH220" s="143"/>
      <c r="AI220" s="143"/>
      <c r="AJ220" s="143"/>
      <c r="AK220" s="140"/>
      <c r="AL220" s="85" t="s">
        <v>67</v>
      </c>
      <c r="AM220" s="300"/>
      <c r="AN220" s="18"/>
      <c r="AO220" s="19"/>
      <c r="AP220" s="19"/>
      <c r="AQ220" s="19"/>
      <c r="AR220" s="19"/>
      <c r="AS220" s="19"/>
      <c r="AT220" s="19"/>
      <c r="AU220" s="19"/>
      <c r="AV220" s="19"/>
    </row>
    <row r="221" spans="1:48" ht="101.25" customHeight="1">
      <c r="A221" s="158"/>
      <c r="B221" s="149" t="s">
        <v>58</v>
      </c>
      <c r="C221" s="139" t="s">
        <v>354</v>
      </c>
      <c r="D221" s="154" t="s">
        <v>726</v>
      </c>
      <c r="E221" s="73" t="s">
        <v>727</v>
      </c>
      <c r="F221" s="110">
        <v>36</v>
      </c>
      <c r="G221" s="79" t="s">
        <v>62</v>
      </c>
      <c r="H221" s="79">
        <v>2022</v>
      </c>
      <c r="I221" s="79">
        <v>2022</v>
      </c>
      <c r="J221" s="110"/>
      <c r="K221" s="110" t="s">
        <v>64</v>
      </c>
      <c r="L221" s="111"/>
      <c r="M221" s="79" t="s">
        <v>64</v>
      </c>
      <c r="N221" s="74" t="s">
        <v>65</v>
      </c>
      <c r="O221" s="110" t="s">
        <v>66</v>
      </c>
      <c r="P221" s="110" t="s">
        <v>728</v>
      </c>
      <c r="Q221" s="112">
        <v>2</v>
      </c>
      <c r="R221" s="79" t="s">
        <v>64</v>
      </c>
      <c r="S221" s="79" t="s">
        <v>64</v>
      </c>
      <c r="T221" s="113">
        <v>200000</v>
      </c>
      <c r="U221" s="114">
        <v>300000</v>
      </c>
      <c r="V221" s="114">
        <v>300000</v>
      </c>
      <c r="W221" s="114">
        <v>800000</v>
      </c>
      <c r="X221" s="155">
        <v>0</v>
      </c>
      <c r="Y221" s="116"/>
      <c r="Z221" s="116"/>
      <c r="AA221" s="78"/>
      <c r="AB221" s="110"/>
      <c r="AC221" s="110"/>
      <c r="AD221" s="110"/>
      <c r="AE221" s="110"/>
      <c r="AF221" s="110"/>
      <c r="AG221" s="110"/>
      <c r="AH221" s="110"/>
      <c r="AI221" s="110" t="s">
        <v>73</v>
      </c>
      <c r="AJ221" s="110"/>
      <c r="AK221" s="117" t="s">
        <v>729</v>
      </c>
      <c r="AL221" s="85" t="s">
        <v>67</v>
      </c>
      <c r="AM221" s="300"/>
      <c r="AN221" s="18"/>
      <c r="AO221" s="19"/>
      <c r="AP221" s="19"/>
      <c r="AQ221" s="19"/>
      <c r="AR221" s="19"/>
      <c r="AS221" s="19"/>
      <c r="AT221" s="19"/>
      <c r="AU221" s="19"/>
      <c r="AV221" s="19"/>
    </row>
    <row r="222" spans="1:48" ht="101.25" customHeight="1">
      <c r="A222" s="158"/>
      <c r="B222" s="149" t="s">
        <v>58</v>
      </c>
      <c r="C222" s="73" t="s">
        <v>59</v>
      </c>
      <c r="D222" s="72" t="s">
        <v>730</v>
      </c>
      <c r="E222" s="73" t="s">
        <v>731</v>
      </c>
      <c r="F222" s="73">
        <v>36</v>
      </c>
      <c r="G222" s="79" t="s">
        <v>62</v>
      </c>
      <c r="H222" s="79">
        <v>2022</v>
      </c>
      <c r="I222" s="79">
        <v>2022</v>
      </c>
      <c r="J222" s="74" t="s">
        <v>63</v>
      </c>
      <c r="K222" s="74" t="s">
        <v>64</v>
      </c>
      <c r="L222" s="74" t="s">
        <v>63</v>
      </c>
      <c r="M222" s="74" t="s">
        <v>62</v>
      </c>
      <c r="N222" s="74" t="s">
        <v>65</v>
      </c>
      <c r="O222" s="74" t="s">
        <v>66</v>
      </c>
      <c r="P222" s="74" t="s">
        <v>732</v>
      </c>
      <c r="Q222" s="75">
        <v>1</v>
      </c>
      <c r="R222" s="75" t="s">
        <v>62</v>
      </c>
      <c r="S222" s="75" t="s">
        <v>62</v>
      </c>
      <c r="T222" s="76">
        <v>140000</v>
      </c>
      <c r="U222" s="52">
        <v>280000</v>
      </c>
      <c r="V222" s="52">
        <v>420000</v>
      </c>
      <c r="W222" s="52">
        <v>840000</v>
      </c>
      <c r="X222" s="75" t="s">
        <v>64</v>
      </c>
      <c r="Y222" s="77"/>
      <c r="Z222" s="77" t="s">
        <v>64</v>
      </c>
      <c r="AA222" s="78"/>
      <c r="AB222" s="90">
        <f>168523.84/3</f>
        <v>56174.613333333335</v>
      </c>
      <c r="AC222" s="90">
        <f>83682.39/3</f>
        <v>27894.13</v>
      </c>
      <c r="AD222" s="90">
        <f>77716.89/3</f>
        <v>25905.63</v>
      </c>
      <c r="AE222" s="90">
        <f>28947.69/3</f>
        <v>9649.23</v>
      </c>
      <c r="AF222" s="90">
        <f>80628.63/3</f>
        <v>26876.210000000003</v>
      </c>
      <c r="AG222" s="90">
        <f>49023.46/3</f>
        <v>16341.153333333334</v>
      </c>
      <c r="AH222" s="90">
        <f>62932.14/3</f>
        <v>20977.38</v>
      </c>
      <c r="AI222" s="90">
        <f>288544.96/3</f>
        <v>96181.653333333335</v>
      </c>
      <c r="AJ222" s="75"/>
      <c r="AK222" s="74"/>
      <c r="AL222" s="85" t="s">
        <v>67</v>
      </c>
      <c r="AM222" s="300"/>
      <c r="AN222" s="18"/>
      <c r="AO222" s="19"/>
      <c r="AP222" s="19"/>
      <c r="AQ222" s="19"/>
      <c r="AR222" s="19"/>
      <c r="AS222" s="19"/>
      <c r="AT222" s="19"/>
      <c r="AU222" s="19"/>
      <c r="AV222" s="19"/>
    </row>
    <row r="223" spans="1:48" ht="101.25" customHeight="1">
      <c r="A223" s="220"/>
      <c r="B223" s="149" t="s">
        <v>58</v>
      </c>
      <c r="C223" s="149" t="s">
        <v>147</v>
      </c>
      <c r="D223" s="85" t="s">
        <v>741</v>
      </c>
      <c r="E223" s="73" t="s">
        <v>196</v>
      </c>
      <c r="F223" s="41">
        <v>24</v>
      </c>
      <c r="G223" s="79" t="s">
        <v>190</v>
      </c>
      <c r="H223" s="79">
        <v>2023</v>
      </c>
      <c r="I223" s="79">
        <v>2023</v>
      </c>
      <c r="J223" s="41"/>
      <c r="K223" s="41" t="s">
        <v>64</v>
      </c>
      <c r="L223" s="42"/>
      <c r="M223" s="74" t="s">
        <v>62</v>
      </c>
      <c r="N223" s="74" t="s">
        <v>65</v>
      </c>
      <c r="O223" s="41" t="s">
        <v>106</v>
      </c>
      <c r="P223" s="41" t="s">
        <v>742</v>
      </c>
      <c r="Q223" s="43">
        <v>2</v>
      </c>
      <c r="R223" s="79" t="s">
        <v>64</v>
      </c>
      <c r="S223" s="79" t="s">
        <v>64</v>
      </c>
      <c r="T223" s="105">
        <v>496800</v>
      </c>
      <c r="U223" s="45">
        <v>496000</v>
      </c>
      <c r="V223" s="45">
        <v>0</v>
      </c>
      <c r="W223" s="45">
        <v>992800</v>
      </c>
      <c r="X223" s="45">
        <v>0</v>
      </c>
      <c r="Y223" s="46"/>
      <c r="Z223" s="47"/>
      <c r="AA223" s="78"/>
      <c r="AB223" s="67">
        <v>50908.04</v>
      </c>
      <c r="AC223" s="67">
        <v>12734.89</v>
      </c>
      <c r="AD223" s="67">
        <v>162509.01999999999</v>
      </c>
      <c r="AE223" s="67">
        <v>59359.56</v>
      </c>
      <c r="AF223" s="67">
        <v>86486.53</v>
      </c>
      <c r="AG223" s="67">
        <v>21200.32</v>
      </c>
      <c r="AH223" s="67">
        <v>25916.46</v>
      </c>
      <c r="AI223" s="67">
        <v>59282.31</v>
      </c>
      <c r="AJ223" s="43"/>
      <c r="AK223" s="330" t="s">
        <v>1053</v>
      </c>
      <c r="AL223" s="85" t="s">
        <v>67</v>
      </c>
      <c r="AM223" s="300"/>
      <c r="AN223" s="18"/>
      <c r="AO223" s="19"/>
      <c r="AP223" s="19"/>
      <c r="AQ223" s="19"/>
      <c r="AR223" s="19"/>
      <c r="AS223" s="19"/>
      <c r="AT223" s="19"/>
      <c r="AU223" s="19"/>
      <c r="AV223" s="19"/>
    </row>
    <row r="224" spans="1:48" ht="101.25" customHeight="1">
      <c r="A224" s="158"/>
      <c r="B224" s="149" t="s">
        <v>58</v>
      </c>
      <c r="C224" s="149" t="s">
        <v>585</v>
      </c>
      <c r="D224" s="85" t="s">
        <v>743</v>
      </c>
      <c r="E224" s="73" t="s">
        <v>660</v>
      </c>
      <c r="F224" s="149">
        <v>36</v>
      </c>
      <c r="G224" s="79" t="s">
        <v>64</v>
      </c>
      <c r="H224" s="79">
        <v>2022</v>
      </c>
      <c r="I224" s="79">
        <v>2022</v>
      </c>
      <c r="J224" s="107"/>
      <c r="K224" s="41" t="s">
        <v>64</v>
      </c>
      <c r="L224" s="42"/>
      <c r="M224" s="79" t="s">
        <v>64</v>
      </c>
      <c r="N224" s="74" t="s">
        <v>65</v>
      </c>
      <c r="O224" s="41" t="s">
        <v>106</v>
      </c>
      <c r="P224" s="150" t="s">
        <v>657</v>
      </c>
      <c r="Q224" s="43">
        <v>1</v>
      </c>
      <c r="R224" s="79" t="s">
        <v>64</v>
      </c>
      <c r="S224" s="79" t="s">
        <v>64</v>
      </c>
      <c r="T224" s="105">
        <v>331500</v>
      </c>
      <c r="U224" s="45">
        <v>331500</v>
      </c>
      <c r="V224" s="45">
        <v>331500</v>
      </c>
      <c r="W224" s="45">
        <v>994500</v>
      </c>
      <c r="X224" s="151"/>
      <c r="Y224" s="151"/>
      <c r="Z224" s="151"/>
      <c r="AA224" s="78"/>
      <c r="AB224" s="67">
        <v>60000</v>
      </c>
      <c r="AC224" s="67">
        <v>30000</v>
      </c>
      <c r="AD224" s="67">
        <v>30000</v>
      </c>
      <c r="AE224" s="67">
        <v>10000</v>
      </c>
      <c r="AF224" s="67">
        <v>30000</v>
      </c>
      <c r="AG224" s="67">
        <v>20000</v>
      </c>
      <c r="AH224" s="67">
        <v>30000</v>
      </c>
      <c r="AI224" s="67">
        <v>121500</v>
      </c>
      <c r="AJ224" s="43"/>
      <c r="AK224" s="41" t="s">
        <v>589</v>
      </c>
      <c r="AL224" s="85" t="s">
        <v>67</v>
      </c>
      <c r="AM224" s="300"/>
      <c r="AN224" s="18"/>
      <c r="AO224" s="19"/>
      <c r="AP224" s="19"/>
      <c r="AQ224" s="19"/>
      <c r="AR224" s="19"/>
      <c r="AS224" s="19"/>
      <c r="AT224" s="19"/>
      <c r="AU224" s="19"/>
      <c r="AV224" s="19"/>
    </row>
    <row r="225" spans="1:49" ht="101.25" customHeight="1">
      <c r="A225" s="158"/>
      <c r="B225" s="149" t="s">
        <v>58</v>
      </c>
      <c r="C225" s="149" t="s">
        <v>585</v>
      </c>
      <c r="D225" s="85" t="s">
        <v>744</v>
      </c>
      <c r="E225" s="73" t="s">
        <v>660</v>
      </c>
      <c r="F225" s="149">
        <v>36</v>
      </c>
      <c r="G225" s="79" t="s">
        <v>64</v>
      </c>
      <c r="H225" s="79">
        <v>2022</v>
      </c>
      <c r="I225" s="79">
        <v>2022</v>
      </c>
      <c r="J225" s="107"/>
      <c r="K225" s="41" t="s">
        <v>64</v>
      </c>
      <c r="L225" s="42"/>
      <c r="M225" s="79" t="s">
        <v>64</v>
      </c>
      <c r="N225" s="74" t="s">
        <v>65</v>
      </c>
      <c r="O225" s="41" t="s">
        <v>106</v>
      </c>
      <c r="P225" s="150" t="s">
        <v>657</v>
      </c>
      <c r="Q225" s="43">
        <v>1</v>
      </c>
      <c r="R225" s="79" t="s">
        <v>64</v>
      </c>
      <c r="S225" s="79" t="s">
        <v>64</v>
      </c>
      <c r="T225" s="105">
        <v>331500</v>
      </c>
      <c r="U225" s="45">
        <v>331500</v>
      </c>
      <c r="V225" s="45">
        <v>331500</v>
      </c>
      <c r="W225" s="45">
        <v>994500</v>
      </c>
      <c r="X225" s="151"/>
      <c r="Y225" s="151"/>
      <c r="Z225" s="151"/>
      <c r="AA225" s="78"/>
      <c r="AB225" s="67">
        <v>60000</v>
      </c>
      <c r="AC225" s="67">
        <v>30000</v>
      </c>
      <c r="AD225" s="67">
        <v>30000</v>
      </c>
      <c r="AE225" s="67">
        <v>10000</v>
      </c>
      <c r="AF225" s="67">
        <v>30000</v>
      </c>
      <c r="AG225" s="67">
        <v>20000</v>
      </c>
      <c r="AH225" s="67">
        <v>30000</v>
      </c>
      <c r="AI225" s="67">
        <v>121500</v>
      </c>
      <c r="AJ225" s="43"/>
      <c r="AK225" s="41" t="s">
        <v>589</v>
      </c>
      <c r="AL225" s="85" t="s">
        <v>67</v>
      </c>
      <c r="AM225" s="300"/>
      <c r="AN225" s="18"/>
      <c r="AO225" s="19"/>
      <c r="AP225" s="19"/>
      <c r="AQ225" s="19"/>
      <c r="AR225" s="19"/>
      <c r="AS225" s="19"/>
      <c r="AT225" s="19"/>
      <c r="AU225" s="19"/>
      <c r="AV225" s="19"/>
    </row>
    <row r="226" spans="1:49" ht="101.25" customHeight="1">
      <c r="A226" s="158"/>
      <c r="B226" s="149" t="s">
        <v>58</v>
      </c>
      <c r="C226" s="149" t="s">
        <v>585</v>
      </c>
      <c r="D226" s="85" t="s">
        <v>745</v>
      </c>
      <c r="E226" s="73" t="s">
        <v>660</v>
      </c>
      <c r="F226" s="149">
        <v>36</v>
      </c>
      <c r="G226" s="79" t="s">
        <v>64</v>
      </c>
      <c r="H226" s="79">
        <v>2022</v>
      </c>
      <c r="I226" s="79">
        <v>2022</v>
      </c>
      <c r="J226" s="107"/>
      <c r="K226" s="41" t="s">
        <v>64</v>
      </c>
      <c r="L226" s="42"/>
      <c r="M226" s="79" t="s">
        <v>64</v>
      </c>
      <c r="N226" s="74" t="s">
        <v>65</v>
      </c>
      <c r="O226" s="41" t="s">
        <v>106</v>
      </c>
      <c r="P226" s="150" t="s">
        <v>657</v>
      </c>
      <c r="Q226" s="43">
        <v>1</v>
      </c>
      <c r="R226" s="79" t="s">
        <v>64</v>
      </c>
      <c r="S226" s="79" t="s">
        <v>64</v>
      </c>
      <c r="T226" s="105">
        <v>331500</v>
      </c>
      <c r="U226" s="45">
        <v>331500</v>
      </c>
      <c r="V226" s="45">
        <v>331500</v>
      </c>
      <c r="W226" s="45">
        <v>994500</v>
      </c>
      <c r="X226" s="151"/>
      <c r="Y226" s="151"/>
      <c r="Z226" s="151"/>
      <c r="AA226" s="78"/>
      <c r="AB226" s="67">
        <v>60000</v>
      </c>
      <c r="AC226" s="67">
        <v>30000</v>
      </c>
      <c r="AD226" s="67">
        <v>30000</v>
      </c>
      <c r="AE226" s="67">
        <v>10000</v>
      </c>
      <c r="AF226" s="67">
        <v>30000</v>
      </c>
      <c r="AG226" s="67">
        <v>20000</v>
      </c>
      <c r="AH226" s="67">
        <v>30000</v>
      </c>
      <c r="AI226" s="67">
        <v>121500</v>
      </c>
      <c r="AJ226" s="43"/>
      <c r="AK226" s="41" t="s">
        <v>589</v>
      </c>
      <c r="AL226" s="85" t="s">
        <v>67</v>
      </c>
      <c r="AM226" s="300"/>
      <c r="AN226" s="18"/>
      <c r="AO226" s="19"/>
      <c r="AP226" s="19"/>
      <c r="AQ226" s="19"/>
      <c r="AR226" s="19"/>
      <c r="AS226" s="19"/>
      <c r="AT226" s="19"/>
      <c r="AU226" s="19"/>
      <c r="AV226" s="19"/>
    </row>
    <row r="227" spans="1:49" ht="101.25" customHeight="1">
      <c r="A227" s="220"/>
      <c r="B227" s="149" t="s">
        <v>58</v>
      </c>
      <c r="C227" s="149" t="s">
        <v>147</v>
      </c>
      <c r="D227" s="313" t="s">
        <v>746</v>
      </c>
      <c r="E227" s="73" t="s">
        <v>406</v>
      </c>
      <c r="F227" s="41">
        <v>36</v>
      </c>
      <c r="G227" s="79" t="s">
        <v>190</v>
      </c>
      <c r="H227" s="79">
        <v>2023</v>
      </c>
      <c r="I227" s="79">
        <v>2023</v>
      </c>
      <c r="J227" s="85"/>
      <c r="K227" s="107" t="s">
        <v>64</v>
      </c>
      <c r="L227" s="42"/>
      <c r="M227" s="74" t="s">
        <v>62</v>
      </c>
      <c r="N227" s="74" t="s">
        <v>65</v>
      </c>
      <c r="O227" s="41" t="s">
        <v>106</v>
      </c>
      <c r="P227" s="149" t="s">
        <v>982</v>
      </c>
      <c r="Q227" s="43">
        <v>2</v>
      </c>
      <c r="R227" s="79" t="s">
        <v>64</v>
      </c>
      <c r="S227" s="79" t="s">
        <v>64</v>
      </c>
      <c r="T227" s="105">
        <v>250000</v>
      </c>
      <c r="U227" s="45">
        <v>320000</v>
      </c>
      <c r="V227" s="45">
        <v>429000</v>
      </c>
      <c r="W227" s="45">
        <v>999000</v>
      </c>
      <c r="X227" s="45">
        <v>0</v>
      </c>
      <c r="Y227" s="41"/>
      <c r="Z227" s="86" t="s">
        <v>739</v>
      </c>
      <c r="AA227" s="78" t="s">
        <v>740</v>
      </c>
      <c r="AB227" s="67">
        <v>31556.29</v>
      </c>
      <c r="AC227" s="67">
        <v>29140.98</v>
      </c>
      <c r="AD227" s="67">
        <v>55695.35</v>
      </c>
      <c r="AE227" s="67">
        <v>6543.85</v>
      </c>
      <c r="AF227" s="67">
        <v>24634.13</v>
      </c>
      <c r="AG227" s="67">
        <v>14267.11</v>
      </c>
      <c r="AH227" s="67">
        <v>18981.34</v>
      </c>
      <c r="AI227" s="67">
        <v>69180.95</v>
      </c>
      <c r="AJ227" s="43"/>
      <c r="AK227" s="329" t="s">
        <v>1236</v>
      </c>
      <c r="AL227" s="85" t="s">
        <v>67</v>
      </c>
      <c r="AM227" s="300"/>
      <c r="AN227" s="18"/>
      <c r="AO227" s="19"/>
      <c r="AP227" s="19"/>
      <c r="AQ227" s="19"/>
      <c r="AR227" s="19"/>
      <c r="AS227" s="19"/>
      <c r="AT227" s="19"/>
      <c r="AU227" s="19"/>
      <c r="AV227" s="19"/>
    </row>
    <row r="228" spans="1:49" ht="101.25" customHeight="1">
      <c r="A228" s="220"/>
      <c r="B228" s="149" t="s">
        <v>58</v>
      </c>
      <c r="C228" s="149" t="s">
        <v>147</v>
      </c>
      <c r="D228" s="313" t="s">
        <v>747</v>
      </c>
      <c r="E228" s="73" t="s">
        <v>406</v>
      </c>
      <c r="F228" s="41">
        <v>36</v>
      </c>
      <c r="G228" s="79" t="s">
        <v>190</v>
      </c>
      <c r="H228" s="79">
        <v>2023</v>
      </c>
      <c r="I228" s="79">
        <v>2023</v>
      </c>
      <c r="J228" s="85"/>
      <c r="K228" s="107" t="s">
        <v>64</v>
      </c>
      <c r="L228" s="42"/>
      <c r="M228" s="74" t="s">
        <v>62</v>
      </c>
      <c r="N228" s="74" t="s">
        <v>65</v>
      </c>
      <c r="O228" s="41" t="s">
        <v>106</v>
      </c>
      <c r="P228" s="149" t="s">
        <v>407</v>
      </c>
      <c r="Q228" s="43">
        <v>1</v>
      </c>
      <c r="R228" s="79" t="s">
        <v>64</v>
      </c>
      <c r="S228" s="79" t="s">
        <v>64</v>
      </c>
      <c r="T228" s="105">
        <v>104000</v>
      </c>
      <c r="U228" s="45">
        <v>416000</v>
      </c>
      <c r="V228" s="45">
        <v>479000</v>
      </c>
      <c r="W228" s="45">
        <v>999000</v>
      </c>
      <c r="X228" s="45">
        <v>0</v>
      </c>
      <c r="Y228" s="46"/>
      <c r="Z228" s="103"/>
      <c r="AA228" s="78"/>
      <c r="AB228" s="67"/>
      <c r="AC228" s="67"/>
      <c r="AD228" s="67">
        <v>89138.79</v>
      </c>
      <c r="AE228" s="67"/>
      <c r="AF228" s="67"/>
      <c r="AG228" s="67"/>
      <c r="AH228" s="67"/>
      <c r="AI228" s="67">
        <v>326861.21000000002</v>
      </c>
      <c r="AJ228" s="43"/>
      <c r="AK228" s="329" t="s">
        <v>1237</v>
      </c>
      <c r="AL228" s="85" t="s">
        <v>67</v>
      </c>
      <c r="AM228" s="300"/>
      <c r="AN228" s="18"/>
      <c r="AO228" s="19"/>
      <c r="AP228" s="19"/>
      <c r="AQ228" s="19"/>
      <c r="AR228" s="19"/>
      <c r="AS228" s="19"/>
      <c r="AT228" s="19"/>
      <c r="AU228" s="19"/>
      <c r="AV228" s="19"/>
    </row>
    <row r="229" spans="1:49" ht="101.25" customHeight="1">
      <c r="A229" s="248"/>
      <c r="B229" s="149" t="s">
        <v>58</v>
      </c>
      <c r="C229" s="149" t="s">
        <v>101</v>
      </c>
      <c r="D229" s="85" t="s">
        <v>748</v>
      </c>
      <c r="E229" s="73" t="s">
        <v>687</v>
      </c>
      <c r="F229" s="41">
        <v>12</v>
      </c>
      <c r="G229" s="79" t="s">
        <v>64</v>
      </c>
      <c r="H229" s="79">
        <v>2023</v>
      </c>
      <c r="I229" s="79">
        <v>2024</v>
      </c>
      <c r="J229" s="41" t="s">
        <v>555</v>
      </c>
      <c r="K229" s="41" t="s">
        <v>64</v>
      </c>
      <c r="L229" s="42"/>
      <c r="M229" s="79" t="s">
        <v>64</v>
      </c>
      <c r="N229" s="74" t="s">
        <v>65</v>
      </c>
      <c r="O229" s="41" t="s">
        <v>106</v>
      </c>
      <c r="P229" s="86" t="s">
        <v>654</v>
      </c>
      <c r="Q229" s="43">
        <v>3</v>
      </c>
      <c r="R229" s="79" t="s">
        <v>64</v>
      </c>
      <c r="S229" s="79" t="s">
        <v>64</v>
      </c>
      <c r="T229" s="45">
        <v>0</v>
      </c>
      <c r="U229" s="45">
        <v>1000000</v>
      </c>
      <c r="V229" s="45">
        <v>0</v>
      </c>
      <c r="W229" s="45">
        <v>1000000</v>
      </c>
      <c r="X229" s="88" t="s">
        <v>64</v>
      </c>
      <c r="Y229" s="88" t="s">
        <v>64</v>
      </c>
      <c r="Z229" s="102"/>
      <c r="AA229" s="78"/>
      <c r="AB229" s="43"/>
      <c r="AC229" s="43"/>
      <c r="AD229" s="43" t="s">
        <v>109</v>
      </c>
      <c r="AE229" s="43"/>
      <c r="AF229" s="43"/>
      <c r="AG229" s="43"/>
      <c r="AH229" s="43"/>
      <c r="AI229" s="43"/>
      <c r="AJ229" s="43"/>
      <c r="AK229" s="85" t="s">
        <v>1016</v>
      </c>
      <c r="AL229" s="41" t="s">
        <v>74</v>
      </c>
      <c r="AM229" s="300"/>
      <c r="AN229" s="18"/>
      <c r="AO229" s="19"/>
      <c r="AP229" s="19"/>
      <c r="AQ229" s="19"/>
      <c r="AR229" s="19"/>
      <c r="AS229" s="19"/>
      <c r="AT229" s="19"/>
      <c r="AU229" s="19"/>
      <c r="AV229" s="19"/>
    </row>
    <row r="230" spans="1:49" s="19" customFormat="1" ht="139.5" customHeight="1">
      <c r="A230" s="248"/>
      <c r="B230" s="149" t="s">
        <v>58</v>
      </c>
      <c r="C230" s="149" t="s">
        <v>101</v>
      </c>
      <c r="D230" s="85" t="s">
        <v>751</v>
      </c>
      <c r="E230" s="73" t="s">
        <v>229</v>
      </c>
      <c r="F230" s="41">
        <v>12</v>
      </c>
      <c r="G230" s="79" t="s">
        <v>64</v>
      </c>
      <c r="H230" s="79">
        <v>2023</v>
      </c>
      <c r="I230" s="79">
        <v>2023</v>
      </c>
      <c r="J230" s="41" t="s">
        <v>230</v>
      </c>
      <c r="K230" s="41" t="s">
        <v>64</v>
      </c>
      <c r="L230" s="85"/>
      <c r="M230" s="74" t="s">
        <v>62</v>
      </c>
      <c r="N230" s="74" t="s">
        <v>65</v>
      </c>
      <c r="O230" s="41" t="s">
        <v>106</v>
      </c>
      <c r="P230" s="43" t="s">
        <v>231</v>
      </c>
      <c r="Q230" s="43">
        <v>1</v>
      </c>
      <c r="R230" s="79" t="s">
        <v>64</v>
      </c>
      <c r="S230" s="79" t="s">
        <v>64</v>
      </c>
      <c r="T230" s="45">
        <v>267546</v>
      </c>
      <c r="U230" s="45">
        <v>0</v>
      </c>
      <c r="V230" s="45">
        <v>0</v>
      </c>
      <c r="W230" s="45">
        <v>267546</v>
      </c>
      <c r="X230" s="88" t="s">
        <v>64</v>
      </c>
      <c r="Y230" s="88" t="s">
        <v>64</v>
      </c>
      <c r="Z230" s="102"/>
      <c r="AA230" s="78"/>
      <c r="AB230" s="45">
        <v>40131.9</v>
      </c>
      <c r="AC230" s="45">
        <v>40131.9</v>
      </c>
      <c r="AD230" s="45">
        <v>40131.9</v>
      </c>
      <c r="AE230" s="45">
        <v>10701.84</v>
      </c>
      <c r="AF230" s="45">
        <v>32105.52</v>
      </c>
      <c r="AG230" s="45">
        <v>10701.84</v>
      </c>
      <c r="AH230" s="45">
        <v>26754.600000000002</v>
      </c>
      <c r="AI230" s="45">
        <v>66886.5</v>
      </c>
      <c r="AJ230" s="43"/>
      <c r="AK230" s="85" t="s">
        <v>194</v>
      </c>
      <c r="AL230" s="41" t="s">
        <v>74</v>
      </c>
      <c r="AM230" s="300"/>
      <c r="AN230" s="18"/>
    </row>
    <row r="231" spans="1:49" s="19" customFormat="1" ht="139.5" customHeight="1">
      <c r="A231" s="248"/>
      <c r="B231" s="149" t="s">
        <v>58</v>
      </c>
      <c r="C231" s="149" t="s">
        <v>101</v>
      </c>
      <c r="D231" s="85" t="s">
        <v>752</v>
      </c>
      <c r="E231" s="73" t="s">
        <v>174</v>
      </c>
      <c r="F231" s="41">
        <v>12</v>
      </c>
      <c r="G231" s="79" t="s">
        <v>64</v>
      </c>
      <c r="H231" s="79">
        <v>2023</v>
      </c>
      <c r="I231" s="79">
        <v>2023</v>
      </c>
      <c r="J231" s="41" t="s">
        <v>753</v>
      </c>
      <c r="K231" s="41" t="s">
        <v>64</v>
      </c>
      <c r="L231" s="85"/>
      <c r="M231" s="74" t="s">
        <v>62</v>
      </c>
      <c r="N231" s="74" t="s">
        <v>65</v>
      </c>
      <c r="O231" s="41" t="s">
        <v>106</v>
      </c>
      <c r="P231" s="43" t="s">
        <v>623</v>
      </c>
      <c r="Q231" s="43">
        <v>1</v>
      </c>
      <c r="R231" s="79" t="s">
        <v>64</v>
      </c>
      <c r="S231" s="79" t="s">
        <v>64</v>
      </c>
      <c r="T231" s="45">
        <v>267546</v>
      </c>
      <c r="U231" s="45">
        <v>0</v>
      </c>
      <c r="V231" s="45">
        <v>0</v>
      </c>
      <c r="W231" s="45">
        <v>267546</v>
      </c>
      <c r="X231" s="88" t="s">
        <v>64</v>
      </c>
      <c r="Y231" s="88" t="s">
        <v>64</v>
      </c>
      <c r="Z231" s="102"/>
      <c r="AA231" s="78"/>
      <c r="AB231" s="45">
        <v>40131.9</v>
      </c>
      <c r="AC231" s="45">
        <v>40131.9</v>
      </c>
      <c r="AD231" s="45">
        <v>40131.9</v>
      </c>
      <c r="AE231" s="45">
        <v>10701.84</v>
      </c>
      <c r="AF231" s="45">
        <v>32105.52</v>
      </c>
      <c r="AG231" s="45">
        <v>10701.84</v>
      </c>
      <c r="AH231" s="45">
        <v>26754.600000000002</v>
      </c>
      <c r="AI231" s="45">
        <v>66886.5</v>
      </c>
      <c r="AJ231" s="43"/>
      <c r="AK231" s="85" t="s">
        <v>194</v>
      </c>
      <c r="AL231" s="41" t="s">
        <v>74</v>
      </c>
      <c r="AM231" s="300"/>
      <c r="AN231" s="18"/>
    </row>
    <row r="232" spans="1:49" s="19" customFormat="1" ht="139.5" customHeight="1">
      <c r="A232" s="249"/>
      <c r="B232" s="149" t="s">
        <v>58</v>
      </c>
      <c r="C232" s="149" t="s">
        <v>101</v>
      </c>
      <c r="D232" s="85" t="s">
        <v>754</v>
      </c>
      <c r="E232" s="73" t="s">
        <v>229</v>
      </c>
      <c r="F232" s="41">
        <v>12</v>
      </c>
      <c r="G232" s="79" t="s">
        <v>64</v>
      </c>
      <c r="H232" s="79">
        <v>2023</v>
      </c>
      <c r="I232" s="79">
        <v>2023</v>
      </c>
      <c r="J232" s="41" t="s">
        <v>755</v>
      </c>
      <c r="K232" s="41" t="s">
        <v>64</v>
      </c>
      <c r="L232" s="85"/>
      <c r="M232" s="74" t="s">
        <v>62</v>
      </c>
      <c r="N232" s="74" t="s">
        <v>65</v>
      </c>
      <c r="O232" s="41" t="s">
        <v>106</v>
      </c>
      <c r="P232" s="103" t="s">
        <v>756</v>
      </c>
      <c r="Q232" s="43">
        <v>1</v>
      </c>
      <c r="R232" s="79" t="s">
        <v>64</v>
      </c>
      <c r="S232" s="79" t="s">
        <v>64</v>
      </c>
      <c r="T232" s="45">
        <v>267546</v>
      </c>
      <c r="U232" s="45">
        <v>0</v>
      </c>
      <c r="V232" s="45">
        <v>0</v>
      </c>
      <c r="W232" s="45">
        <v>267546</v>
      </c>
      <c r="X232" s="88" t="s">
        <v>64</v>
      </c>
      <c r="Y232" s="88" t="s">
        <v>64</v>
      </c>
      <c r="Z232" s="102"/>
      <c r="AA232" s="78"/>
      <c r="AB232" s="45">
        <v>40131.9</v>
      </c>
      <c r="AC232" s="45">
        <v>40131.9</v>
      </c>
      <c r="AD232" s="45">
        <v>40131.9</v>
      </c>
      <c r="AE232" s="45">
        <v>10701.84</v>
      </c>
      <c r="AF232" s="45">
        <v>32105.52</v>
      </c>
      <c r="AG232" s="45">
        <v>10701.84</v>
      </c>
      <c r="AH232" s="45">
        <v>26754.600000000002</v>
      </c>
      <c r="AI232" s="45">
        <v>66886.5</v>
      </c>
      <c r="AJ232" s="43"/>
      <c r="AK232" s="85" t="s">
        <v>194</v>
      </c>
      <c r="AL232" s="41" t="s">
        <v>74</v>
      </c>
      <c r="AM232" s="300"/>
      <c r="AN232" s="18"/>
    </row>
    <row r="233" spans="1:49" s="57" customFormat="1" ht="72" customHeight="1">
      <c r="A233" s="158"/>
      <c r="B233" s="149" t="s">
        <v>58</v>
      </c>
      <c r="C233" s="149" t="s">
        <v>147</v>
      </c>
      <c r="D233" s="40" t="s">
        <v>1075</v>
      </c>
      <c r="E233" s="73" t="s">
        <v>237</v>
      </c>
      <c r="F233" s="41">
        <v>18</v>
      </c>
      <c r="G233" s="79" t="s">
        <v>62</v>
      </c>
      <c r="H233" s="79">
        <v>2023</v>
      </c>
      <c r="I233" s="79">
        <v>2023</v>
      </c>
      <c r="J233" s="41"/>
      <c r="K233" s="41" t="s">
        <v>64</v>
      </c>
      <c r="L233" s="41"/>
      <c r="M233" s="74" t="s">
        <v>62</v>
      </c>
      <c r="N233" s="74" t="s">
        <v>65</v>
      </c>
      <c r="O233" s="41" t="s">
        <v>106</v>
      </c>
      <c r="P233" s="149" t="s">
        <v>150</v>
      </c>
      <c r="Q233" s="43">
        <v>1</v>
      </c>
      <c r="R233" s="79" t="s">
        <v>64</v>
      </c>
      <c r="S233" s="79" t="s">
        <v>64</v>
      </c>
      <c r="T233" s="105">
        <v>227000</v>
      </c>
      <c r="U233" s="108">
        <v>93000</v>
      </c>
      <c r="V233" s="108">
        <v>0</v>
      </c>
      <c r="W233" s="108">
        <v>320000</v>
      </c>
      <c r="X233" s="334"/>
      <c r="Y233" s="334"/>
      <c r="Z233" s="334"/>
      <c r="AA233" s="78"/>
      <c r="AB233" s="108">
        <v>76800</v>
      </c>
      <c r="AC233" s="108">
        <v>41600</v>
      </c>
      <c r="AD233" s="108"/>
      <c r="AE233" s="108">
        <v>19200</v>
      </c>
      <c r="AF233" s="108">
        <v>6400</v>
      </c>
      <c r="AG233" s="108"/>
      <c r="AH233" s="108">
        <v>144000</v>
      </c>
      <c r="AI233" s="41"/>
      <c r="AJ233" s="161"/>
      <c r="AK233" s="288" t="s">
        <v>1238</v>
      </c>
      <c r="AL233" s="85" t="s">
        <v>67</v>
      </c>
      <c r="AM233" s="59"/>
      <c r="AN233" s="60"/>
      <c r="AO233" s="56"/>
      <c r="AP233" s="56"/>
      <c r="AQ233" s="56"/>
      <c r="AR233" s="56"/>
      <c r="AS233" s="56"/>
      <c r="AT233" s="56"/>
      <c r="AU233" s="56"/>
      <c r="AV233" s="56"/>
    </row>
    <row r="234" spans="1:49" s="57" customFormat="1" ht="69.75" customHeight="1">
      <c r="A234" s="249"/>
      <c r="B234" s="149" t="s">
        <v>58</v>
      </c>
      <c r="C234" s="149" t="s">
        <v>101</v>
      </c>
      <c r="D234" s="85" t="s">
        <v>1002</v>
      </c>
      <c r="E234" s="73" t="s">
        <v>1003</v>
      </c>
      <c r="F234" s="41">
        <v>12</v>
      </c>
      <c r="G234" s="79" t="s">
        <v>64</v>
      </c>
      <c r="H234" s="79">
        <v>2023</v>
      </c>
      <c r="I234" s="79">
        <v>2023</v>
      </c>
      <c r="J234" s="41" t="s">
        <v>1004</v>
      </c>
      <c r="K234" s="41" t="s">
        <v>64</v>
      </c>
      <c r="L234" s="41"/>
      <c r="M234" s="74" t="s">
        <v>62</v>
      </c>
      <c r="N234" s="74" t="s">
        <v>65</v>
      </c>
      <c r="O234" s="41" t="s">
        <v>106</v>
      </c>
      <c r="P234" s="149" t="s">
        <v>228</v>
      </c>
      <c r="Q234" s="43">
        <v>1</v>
      </c>
      <c r="R234" s="79" t="s">
        <v>64</v>
      </c>
      <c r="S234" s="79" t="s">
        <v>64</v>
      </c>
      <c r="T234" s="45">
        <v>100000</v>
      </c>
      <c r="U234" s="45">
        <v>0</v>
      </c>
      <c r="V234" s="45">
        <v>0</v>
      </c>
      <c r="W234" s="45">
        <v>100000</v>
      </c>
      <c r="X234" s="88" t="s">
        <v>64</v>
      </c>
      <c r="Y234" s="88" t="s">
        <v>64</v>
      </c>
      <c r="Z234" s="335"/>
      <c r="AA234" s="78"/>
      <c r="AB234" s="45"/>
      <c r="AC234" s="45"/>
      <c r="AD234" s="45"/>
      <c r="AE234" s="45"/>
      <c r="AF234" s="45"/>
      <c r="AG234" s="45"/>
      <c r="AH234" s="45"/>
      <c r="AI234" s="45"/>
      <c r="AJ234" s="254"/>
      <c r="AK234" s="85" t="s">
        <v>1005</v>
      </c>
      <c r="AL234" s="41" t="s">
        <v>74</v>
      </c>
      <c r="AM234" s="59"/>
      <c r="AN234" s="60"/>
      <c r="AO234" s="58"/>
      <c r="AP234" s="58"/>
      <c r="AQ234" s="58"/>
      <c r="AR234" s="58"/>
      <c r="AS234" s="58"/>
      <c r="AT234" s="58"/>
      <c r="AU234" s="58"/>
      <c r="AV234" s="58"/>
      <c r="AW234" s="58"/>
    </row>
    <row r="235" spans="1:49" ht="38.25" customHeight="1">
      <c r="A235" s="160"/>
      <c r="B235" s="149" t="s">
        <v>58</v>
      </c>
      <c r="C235" s="149" t="s">
        <v>354</v>
      </c>
      <c r="D235" s="85" t="s">
        <v>1011</v>
      </c>
      <c r="E235" s="73" t="s">
        <v>355</v>
      </c>
      <c r="F235" s="41">
        <v>60</v>
      </c>
      <c r="G235" s="79" t="s">
        <v>62</v>
      </c>
      <c r="H235" s="79">
        <v>2022</v>
      </c>
      <c r="I235" s="79">
        <v>2022</v>
      </c>
      <c r="J235" s="41" t="s">
        <v>64</v>
      </c>
      <c r="K235" s="41" t="s">
        <v>64</v>
      </c>
      <c r="L235" s="41" t="s">
        <v>64</v>
      </c>
      <c r="M235" s="79" t="s">
        <v>64</v>
      </c>
      <c r="N235" s="74" t="s">
        <v>65</v>
      </c>
      <c r="O235" s="41" t="s">
        <v>66</v>
      </c>
      <c r="P235" s="149" t="s">
        <v>1012</v>
      </c>
      <c r="Q235" s="43">
        <v>2</v>
      </c>
      <c r="R235" s="87"/>
      <c r="S235" s="87"/>
      <c r="T235" s="105">
        <v>40000</v>
      </c>
      <c r="U235" s="45">
        <v>40000</v>
      </c>
      <c r="V235" s="45">
        <v>120000</v>
      </c>
      <c r="W235" s="45">
        <v>200000</v>
      </c>
      <c r="X235" s="88"/>
      <c r="Y235" s="88"/>
      <c r="Z235" s="75"/>
      <c r="AA235" s="78"/>
      <c r="AB235" s="52">
        <v>8024.94</v>
      </c>
      <c r="AC235" s="52">
        <v>3984.87</v>
      </c>
      <c r="AD235" s="52">
        <v>3700.8</v>
      </c>
      <c r="AE235" s="52">
        <v>1378.46</v>
      </c>
      <c r="AF235" s="52">
        <v>3839.45</v>
      </c>
      <c r="AG235" s="52">
        <v>2334.4499999999998</v>
      </c>
      <c r="AH235" s="52">
        <v>2996.76</v>
      </c>
      <c r="AI235" s="52">
        <v>13740.23</v>
      </c>
      <c r="AJ235" s="161"/>
      <c r="AK235" s="85"/>
      <c r="AL235" s="85" t="s">
        <v>67</v>
      </c>
      <c r="AM235" s="62"/>
      <c r="AN235" s="63"/>
      <c r="AO235" s="21"/>
      <c r="AP235" s="21"/>
      <c r="AQ235" s="21"/>
      <c r="AR235" s="21"/>
      <c r="AS235" s="21"/>
      <c r="AT235" s="21"/>
      <c r="AU235" s="21"/>
      <c r="AV235" s="21"/>
    </row>
    <row r="236" spans="1:49" ht="108" customHeight="1">
      <c r="A236" s="158"/>
      <c r="B236" s="149" t="s">
        <v>58</v>
      </c>
      <c r="C236" s="149" t="s">
        <v>147</v>
      </c>
      <c r="D236" s="85" t="s">
        <v>959</v>
      </c>
      <c r="E236" s="73" t="s">
        <v>310</v>
      </c>
      <c r="F236" s="41">
        <v>12</v>
      </c>
      <c r="G236" s="79" t="s">
        <v>190</v>
      </c>
      <c r="H236" s="79">
        <v>2022</v>
      </c>
      <c r="I236" s="79">
        <v>2022</v>
      </c>
      <c r="J236" s="41"/>
      <c r="K236" s="41" t="s">
        <v>64</v>
      </c>
      <c r="L236" s="41"/>
      <c r="M236" s="74" t="s">
        <v>62</v>
      </c>
      <c r="N236" s="74" t="s">
        <v>65</v>
      </c>
      <c r="O236" s="41" t="s">
        <v>106</v>
      </c>
      <c r="P236" s="149">
        <v>35100000</v>
      </c>
      <c r="Q236" s="43">
        <v>1</v>
      </c>
      <c r="R236" s="79" t="s">
        <v>64</v>
      </c>
      <c r="S236" s="79" t="s">
        <v>64</v>
      </c>
      <c r="T236" s="105">
        <v>520792.56</v>
      </c>
      <c r="U236" s="45">
        <v>0</v>
      </c>
      <c r="V236" s="45">
        <v>0</v>
      </c>
      <c r="W236" s="45">
        <v>520792.56</v>
      </c>
      <c r="X236" s="88"/>
      <c r="Y236" s="88"/>
      <c r="Z236" s="103"/>
      <c r="AA236" s="78"/>
      <c r="AB236" s="67">
        <v>67763.320000000007</v>
      </c>
      <c r="AC236" s="67">
        <v>32277.15</v>
      </c>
      <c r="AD236" s="67">
        <v>173838.06</v>
      </c>
      <c r="AE236" s="67">
        <v>17423.939999999999</v>
      </c>
      <c r="AF236" s="67">
        <v>25474.12</v>
      </c>
      <c r="AG236" s="67">
        <v>15359.27</v>
      </c>
      <c r="AH236" s="67">
        <v>13759.28</v>
      </c>
      <c r="AI236" s="67">
        <v>174897.4</v>
      </c>
      <c r="AJ236" s="43"/>
      <c r="AK236" s="85"/>
      <c r="AL236" s="85" t="s">
        <v>67</v>
      </c>
      <c r="AM236" s="250"/>
      <c r="AN236" s="21"/>
      <c r="AO236" s="21"/>
      <c r="AP236" s="21"/>
      <c r="AQ236" s="21"/>
      <c r="AR236" s="21"/>
      <c r="AS236" s="21"/>
      <c r="AT236" s="21"/>
      <c r="AU236" s="21"/>
      <c r="AV236" s="21"/>
    </row>
    <row r="237" spans="1:49" ht="44.25" customHeight="1">
      <c r="A237" s="158"/>
      <c r="B237" s="149" t="s">
        <v>58</v>
      </c>
      <c r="C237" s="149" t="s">
        <v>585</v>
      </c>
      <c r="D237" s="131" t="s">
        <v>1023</v>
      </c>
      <c r="E237" s="73" t="s">
        <v>587</v>
      </c>
      <c r="F237" s="132">
        <v>6</v>
      </c>
      <c r="G237" s="79" t="s">
        <v>64</v>
      </c>
      <c r="H237" s="79">
        <v>2022</v>
      </c>
      <c r="I237" s="79">
        <v>2022</v>
      </c>
      <c r="J237" s="131"/>
      <c r="K237" s="132" t="s">
        <v>64</v>
      </c>
      <c r="L237" s="131"/>
      <c r="M237" s="79" t="s">
        <v>64</v>
      </c>
      <c r="N237" s="74" t="s">
        <v>65</v>
      </c>
      <c r="O237" s="41" t="s">
        <v>66</v>
      </c>
      <c r="P237" s="134" t="s">
        <v>588</v>
      </c>
      <c r="Q237" s="133">
        <v>1</v>
      </c>
      <c r="R237" s="79" t="s">
        <v>64</v>
      </c>
      <c r="S237" s="79" t="s">
        <v>64</v>
      </c>
      <c r="T237" s="105">
        <v>560000</v>
      </c>
      <c r="U237" s="105">
        <v>0</v>
      </c>
      <c r="V237" s="105">
        <v>0</v>
      </c>
      <c r="W237" s="105">
        <v>560000</v>
      </c>
      <c r="X237" s="137"/>
      <c r="Y237" s="137"/>
      <c r="Z237" s="89">
        <v>226120</v>
      </c>
      <c r="AA237" s="78" t="s">
        <v>108</v>
      </c>
      <c r="AB237" s="100"/>
      <c r="AC237" s="100"/>
      <c r="AD237" s="100"/>
      <c r="AE237" s="100"/>
      <c r="AF237" s="100"/>
      <c r="AG237" s="100"/>
      <c r="AH237" s="100"/>
      <c r="AI237" s="100"/>
      <c r="AJ237" s="138"/>
      <c r="AK237" s="132" t="s">
        <v>589</v>
      </c>
      <c r="AL237" s="85" t="s">
        <v>67</v>
      </c>
      <c r="AM237" s="54"/>
    </row>
    <row r="238" spans="1:49" s="54" customFormat="1" ht="30" customHeight="1">
      <c r="A238" s="251"/>
      <c r="B238" s="252" t="s">
        <v>58</v>
      </c>
      <c r="C238" s="252" t="s">
        <v>147</v>
      </c>
      <c r="D238" s="253" t="s">
        <v>1054</v>
      </c>
      <c r="E238" s="252" t="s">
        <v>310</v>
      </c>
      <c r="F238" s="252">
        <v>12</v>
      </c>
      <c r="G238" s="252" t="s">
        <v>190</v>
      </c>
      <c r="H238" s="252">
        <v>2023</v>
      </c>
      <c r="I238" s="252">
        <v>2023</v>
      </c>
      <c r="J238" s="254"/>
      <c r="K238" s="254" t="s">
        <v>64</v>
      </c>
      <c r="L238" s="255"/>
      <c r="M238" s="252" t="s">
        <v>62</v>
      </c>
      <c r="N238" s="252" t="s">
        <v>65</v>
      </c>
      <c r="O238" s="254" t="s">
        <v>106</v>
      </c>
      <c r="P238" s="252" t="s">
        <v>311</v>
      </c>
      <c r="Q238" s="254">
        <v>3</v>
      </c>
      <c r="R238" s="252" t="s">
        <v>64</v>
      </c>
      <c r="S238" s="252" t="s">
        <v>64</v>
      </c>
      <c r="T238" s="90">
        <v>42000</v>
      </c>
      <c r="U238" s="90">
        <v>0</v>
      </c>
      <c r="V238" s="90">
        <v>0</v>
      </c>
      <c r="W238" s="90">
        <v>42000</v>
      </c>
      <c r="X238" s="90">
        <v>0</v>
      </c>
      <c r="Y238" s="256"/>
      <c r="Z238" s="257"/>
      <c r="AA238" s="258"/>
      <c r="AB238" s="90">
        <v>5301.46</v>
      </c>
      <c r="AC238" s="90">
        <v>4895.6899999999996</v>
      </c>
      <c r="AD238" s="90">
        <v>9356.82</v>
      </c>
      <c r="AE238" s="90">
        <v>1099.3699999999999</v>
      </c>
      <c r="AF238" s="90">
        <v>4138.53</v>
      </c>
      <c r="AG238" s="90">
        <v>2396.87</v>
      </c>
      <c r="AH238" s="90">
        <v>3188.87</v>
      </c>
      <c r="AI238" s="90">
        <v>11622.4</v>
      </c>
      <c r="AJ238" s="259"/>
      <c r="AK238" s="260" t="s">
        <v>1055</v>
      </c>
      <c r="AL238" s="261" t="s">
        <v>67</v>
      </c>
    </row>
    <row r="239" spans="1:49" ht="25.5">
      <c r="A239" s="251"/>
      <c r="B239" s="252" t="s">
        <v>58</v>
      </c>
      <c r="C239" s="252" t="s">
        <v>147</v>
      </c>
      <c r="D239" s="262" t="s">
        <v>734</v>
      </c>
      <c r="E239" s="252" t="s">
        <v>310</v>
      </c>
      <c r="F239" s="252">
        <v>12</v>
      </c>
      <c r="G239" s="252" t="s">
        <v>190</v>
      </c>
      <c r="H239" s="252">
        <v>2023</v>
      </c>
      <c r="I239" s="252">
        <v>2023</v>
      </c>
      <c r="J239" s="261"/>
      <c r="K239" s="254" t="s">
        <v>64</v>
      </c>
      <c r="L239" s="255"/>
      <c r="M239" s="252" t="s">
        <v>62</v>
      </c>
      <c r="N239" s="252" t="s">
        <v>65</v>
      </c>
      <c r="O239" s="252" t="s">
        <v>106</v>
      </c>
      <c r="P239" s="252">
        <v>3373110</v>
      </c>
      <c r="Q239" s="254">
        <v>2</v>
      </c>
      <c r="R239" s="252" t="s">
        <v>64</v>
      </c>
      <c r="S239" s="252" t="s">
        <v>64</v>
      </c>
      <c r="T239" s="263">
        <v>890400</v>
      </c>
      <c r="U239" s="264">
        <v>0</v>
      </c>
      <c r="V239" s="264">
        <v>0</v>
      </c>
      <c r="W239" s="264">
        <v>890400</v>
      </c>
      <c r="X239" s="90" t="s">
        <v>64</v>
      </c>
      <c r="Y239" s="257"/>
      <c r="Z239" s="265"/>
      <c r="AA239" s="258"/>
      <c r="AB239" s="90">
        <v>418220.58</v>
      </c>
      <c r="AC239" s="90"/>
      <c r="AD239" s="90">
        <v>193721.69</v>
      </c>
      <c r="AE239" s="90"/>
      <c r="AF239" s="90"/>
      <c r="AG239" s="90">
        <v>122030.6</v>
      </c>
      <c r="AH239" s="90">
        <v>156427.13</v>
      </c>
      <c r="AI239" s="90"/>
      <c r="AJ239" s="254"/>
      <c r="AK239" s="261"/>
      <c r="AL239" s="261" t="s">
        <v>67</v>
      </c>
      <c r="AM239" s="54"/>
    </row>
    <row r="240" spans="1:49" ht="47.25" customHeight="1">
      <c r="A240" s="290"/>
      <c r="B240" s="252" t="s">
        <v>58</v>
      </c>
      <c r="C240" s="252" t="s">
        <v>147</v>
      </c>
      <c r="D240" s="262" t="s">
        <v>1056</v>
      </c>
      <c r="E240" s="252" t="s">
        <v>310</v>
      </c>
      <c r="F240" s="252">
        <v>12</v>
      </c>
      <c r="G240" s="252" t="s">
        <v>190</v>
      </c>
      <c r="H240" s="252">
        <v>2023</v>
      </c>
      <c r="I240" s="252">
        <v>2023</v>
      </c>
      <c r="J240" s="261"/>
      <c r="K240" s="254" t="s">
        <v>64</v>
      </c>
      <c r="L240" s="255"/>
      <c r="M240" s="252" t="s">
        <v>62</v>
      </c>
      <c r="N240" s="252" t="s">
        <v>65</v>
      </c>
      <c r="O240" s="252" t="s">
        <v>106</v>
      </c>
      <c r="P240" s="252" t="s">
        <v>962</v>
      </c>
      <c r="Q240" s="254">
        <v>1</v>
      </c>
      <c r="R240" s="252" t="s">
        <v>64</v>
      </c>
      <c r="S240" s="252" t="s">
        <v>64</v>
      </c>
      <c r="T240" s="266">
        <v>162887.58431999999</v>
      </c>
      <c r="U240" s="90">
        <v>0</v>
      </c>
      <c r="V240" s="90">
        <v>0</v>
      </c>
      <c r="W240" s="264">
        <v>162887.58431999999</v>
      </c>
      <c r="X240" s="90" t="s">
        <v>64</v>
      </c>
      <c r="Y240" s="257"/>
      <c r="Z240" s="265"/>
      <c r="AA240" s="258"/>
      <c r="AB240" s="90"/>
      <c r="AC240" s="90"/>
      <c r="AD240" s="90"/>
      <c r="AE240" s="267">
        <v>41003.392079999998</v>
      </c>
      <c r="AF240" s="90"/>
      <c r="AG240" s="267">
        <v>41003.392079999998</v>
      </c>
      <c r="AH240" s="267">
        <v>80880.800159999999</v>
      </c>
      <c r="AI240" s="90"/>
      <c r="AJ240" s="254"/>
      <c r="AK240" s="261"/>
      <c r="AL240" s="261" t="s">
        <v>67</v>
      </c>
      <c r="AM240" s="54"/>
    </row>
    <row r="241" spans="1:39" ht="25.5">
      <c r="A241" s="251"/>
      <c r="B241" s="252" t="s">
        <v>58</v>
      </c>
      <c r="C241" s="252" t="s">
        <v>147</v>
      </c>
      <c r="D241" s="253" t="s">
        <v>312</v>
      </c>
      <c r="E241" s="252" t="s">
        <v>310</v>
      </c>
      <c r="F241" s="252">
        <v>12</v>
      </c>
      <c r="G241" s="252" t="s">
        <v>190</v>
      </c>
      <c r="H241" s="252">
        <v>2023</v>
      </c>
      <c r="I241" s="252">
        <v>2023</v>
      </c>
      <c r="J241" s="252"/>
      <c r="K241" s="252" t="s">
        <v>64</v>
      </c>
      <c r="L241" s="255"/>
      <c r="M241" s="252" t="s">
        <v>62</v>
      </c>
      <c r="N241" s="252" t="s">
        <v>65</v>
      </c>
      <c r="O241" s="254" t="s">
        <v>106</v>
      </c>
      <c r="P241" s="252" t="s">
        <v>313</v>
      </c>
      <c r="Q241" s="254">
        <v>1</v>
      </c>
      <c r="R241" s="252" t="s">
        <v>64</v>
      </c>
      <c r="S241" s="252" t="s">
        <v>64</v>
      </c>
      <c r="T241" s="90">
        <v>122030</v>
      </c>
      <c r="U241" s="90">
        <v>0</v>
      </c>
      <c r="V241" s="90">
        <v>0</v>
      </c>
      <c r="W241" s="90">
        <v>122030</v>
      </c>
      <c r="X241" s="90">
        <v>0</v>
      </c>
      <c r="Y241" s="256"/>
      <c r="Z241" s="257"/>
      <c r="AA241" s="258"/>
      <c r="AB241" s="90">
        <v>12306.96</v>
      </c>
      <c r="AC241" s="90">
        <v>12735.18</v>
      </c>
      <c r="AD241" s="90">
        <v>31804.53</v>
      </c>
      <c r="AE241" s="90">
        <v>5902.09</v>
      </c>
      <c r="AF241" s="90">
        <v>15063.6</v>
      </c>
      <c r="AG241" s="90">
        <v>6761.08</v>
      </c>
      <c r="AH241" s="90">
        <v>9945.8799999999992</v>
      </c>
      <c r="AI241" s="90">
        <v>27510.69</v>
      </c>
      <c r="AJ241" s="254"/>
      <c r="AK241" s="253"/>
      <c r="AL241" s="261" t="s">
        <v>67</v>
      </c>
      <c r="AM241" s="54"/>
    </row>
    <row r="242" spans="1:39" ht="51">
      <c r="A242" s="251"/>
      <c r="B242" s="252" t="s">
        <v>58</v>
      </c>
      <c r="C242" s="252" t="s">
        <v>147</v>
      </c>
      <c r="D242" s="253" t="s">
        <v>1057</v>
      </c>
      <c r="E242" s="252" t="s">
        <v>310</v>
      </c>
      <c r="F242" s="252">
        <v>12</v>
      </c>
      <c r="G242" s="252" t="s">
        <v>190</v>
      </c>
      <c r="H242" s="252">
        <v>2023</v>
      </c>
      <c r="I242" s="252">
        <v>2023</v>
      </c>
      <c r="J242" s="252"/>
      <c r="K242" s="252" t="s">
        <v>64</v>
      </c>
      <c r="L242" s="255"/>
      <c r="M242" s="252" t="s">
        <v>62</v>
      </c>
      <c r="N242" s="252" t="s">
        <v>65</v>
      </c>
      <c r="O242" s="254" t="s">
        <v>106</v>
      </c>
      <c r="P242" s="252" t="s">
        <v>313</v>
      </c>
      <c r="Q242" s="254">
        <v>1</v>
      </c>
      <c r="R242" s="252" t="s">
        <v>64</v>
      </c>
      <c r="S242" s="252" t="s">
        <v>64</v>
      </c>
      <c r="T242" s="90">
        <v>265574.95120000001</v>
      </c>
      <c r="U242" s="90">
        <v>0</v>
      </c>
      <c r="V242" s="90">
        <v>0</v>
      </c>
      <c r="W242" s="90">
        <v>265574.95120000001</v>
      </c>
      <c r="X242" s="90">
        <v>0</v>
      </c>
      <c r="Y242" s="256"/>
      <c r="Z242" s="257"/>
      <c r="AA242" s="258"/>
      <c r="AB242" s="268">
        <v>26783.739719768899</v>
      </c>
      <c r="AC242" s="268"/>
      <c r="AD242" s="268"/>
      <c r="AE242" s="268"/>
      <c r="AF242" s="268"/>
      <c r="AG242" s="268"/>
      <c r="AH242" s="268"/>
      <c r="AI242" s="268">
        <v>265574.95</v>
      </c>
      <c r="AJ242" s="254"/>
      <c r="AK242" s="253"/>
      <c r="AL242" s="261" t="s">
        <v>67</v>
      </c>
      <c r="AM242" s="54"/>
    </row>
    <row r="243" spans="1:39" ht="26.25" customHeight="1">
      <c r="A243" s="251"/>
      <c r="B243" s="252" t="s">
        <v>58</v>
      </c>
      <c r="C243" s="252" t="s">
        <v>147</v>
      </c>
      <c r="D243" s="253" t="s">
        <v>592</v>
      </c>
      <c r="E243" s="252" t="s">
        <v>546</v>
      </c>
      <c r="F243" s="252">
        <v>12</v>
      </c>
      <c r="G243" s="252" t="s">
        <v>190</v>
      </c>
      <c r="H243" s="252">
        <v>2023</v>
      </c>
      <c r="I243" s="252">
        <v>2023</v>
      </c>
      <c r="J243" s="252"/>
      <c r="K243" s="252" t="s">
        <v>64</v>
      </c>
      <c r="L243" s="255"/>
      <c r="M243" s="252" t="s">
        <v>62</v>
      </c>
      <c r="N243" s="252" t="s">
        <v>65</v>
      </c>
      <c r="O243" s="254" t="s">
        <v>106</v>
      </c>
      <c r="P243" s="252" t="s">
        <v>313</v>
      </c>
      <c r="Q243" s="254">
        <v>2</v>
      </c>
      <c r="R243" s="252" t="s">
        <v>64</v>
      </c>
      <c r="S243" s="252" t="s">
        <v>64</v>
      </c>
      <c r="T243" s="90">
        <v>306445</v>
      </c>
      <c r="U243" s="90">
        <v>0</v>
      </c>
      <c r="V243" s="90">
        <v>0</v>
      </c>
      <c r="W243" s="90">
        <v>306445</v>
      </c>
      <c r="X243" s="90">
        <v>0</v>
      </c>
      <c r="Y243" s="256"/>
      <c r="Z243" s="257"/>
      <c r="AA243" s="258"/>
      <c r="AB243" s="90">
        <v>30905.56</v>
      </c>
      <c r="AC243" s="90">
        <v>31980.92</v>
      </c>
      <c r="AD243" s="90">
        <v>79868.399999999994</v>
      </c>
      <c r="AE243" s="90">
        <v>14821.48</v>
      </c>
      <c r="AF243" s="90">
        <v>37828.120000000003</v>
      </c>
      <c r="AG243" s="90">
        <v>16978.59</v>
      </c>
      <c r="AH243" s="90">
        <v>24976.36</v>
      </c>
      <c r="AI243" s="90">
        <v>69085.570000000007</v>
      </c>
      <c r="AJ243" s="254"/>
      <c r="AK243" s="253"/>
      <c r="AL243" s="261" t="s">
        <v>67</v>
      </c>
      <c r="AM243" s="54"/>
    </row>
    <row r="244" spans="1:39" ht="42.75" customHeight="1">
      <c r="A244" s="251"/>
      <c r="B244" s="252" t="s">
        <v>58</v>
      </c>
      <c r="C244" s="252" t="s">
        <v>147</v>
      </c>
      <c r="D244" s="269" t="s">
        <v>1058</v>
      </c>
      <c r="E244" s="252" t="s">
        <v>310</v>
      </c>
      <c r="F244" s="252">
        <v>12</v>
      </c>
      <c r="G244" s="252" t="s">
        <v>190</v>
      </c>
      <c r="H244" s="252">
        <v>2023</v>
      </c>
      <c r="I244" s="252">
        <v>2023</v>
      </c>
      <c r="J244" s="261"/>
      <c r="K244" s="254" t="s">
        <v>64</v>
      </c>
      <c r="L244" s="255"/>
      <c r="M244" s="252" t="s">
        <v>62</v>
      </c>
      <c r="N244" s="252" t="s">
        <v>65</v>
      </c>
      <c r="O244" s="254" t="s">
        <v>106</v>
      </c>
      <c r="P244" s="252" t="s">
        <v>313</v>
      </c>
      <c r="Q244" s="254">
        <v>2</v>
      </c>
      <c r="R244" s="252" t="s">
        <v>64</v>
      </c>
      <c r="S244" s="252" t="s">
        <v>64</v>
      </c>
      <c r="T244" s="90">
        <v>100000</v>
      </c>
      <c r="U244" s="90">
        <v>0</v>
      </c>
      <c r="V244" s="90">
        <v>0</v>
      </c>
      <c r="W244" s="90">
        <v>311608.30839999998</v>
      </c>
      <c r="X244" s="90">
        <v>0</v>
      </c>
      <c r="Y244" s="256"/>
      <c r="Z244" s="265"/>
      <c r="AA244" s="258"/>
      <c r="AB244" s="90">
        <v>31426.29</v>
      </c>
      <c r="AC244" s="90">
        <v>32519.77</v>
      </c>
      <c r="AD244" s="90">
        <v>81214.100000000006</v>
      </c>
      <c r="AE244" s="90">
        <v>15071.21</v>
      </c>
      <c r="AF244" s="90">
        <v>38465.49</v>
      </c>
      <c r="AG244" s="90">
        <v>17264.669999999998</v>
      </c>
      <c r="AH244" s="90">
        <v>25397.18</v>
      </c>
      <c r="AI244" s="90">
        <v>70249.600000000006</v>
      </c>
      <c r="AJ244" s="254"/>
      <c r="AK244" s="261"/>
      <c r="AL244" s="261" t="s">
        <v>67</v>
      </c>
      <c r="AM244" s="54"/>
    </row>
    <row r="245" spans="1:39" ht="25.5" customHeight="1">
      <c r="A245" s="251"/>
      <c r="B245" s="252" t="s">
        <v>58</v>
      </c>
      <c r="C245" s="252" t="s">
        <v>147</v>
      </c>
      <c r="D245" s="261" t="s">
        <v>596</v>
      </c>
      <c r="E245" s="252" t="s">
        <v>310</v>
      </c>
      <c r="F245" s="252">
        <v>12</v>
      </c>
      <c r="G245" s="252" t="s">
        <v>190</v>
      </c>
      <c r="H245" s="252">
        <v>2023</v>
      </c>
      <c r="I245" s="252">
        <v>2023</v>
      </c>
      <c r="J245" s="252"/>
      <c r="K245" s="252" t="s">
        <v>64</v>
      </c>
      <c r="L245" s="255"/>
      <c r="M245" s="252" t="s">
        <v>62</v>
      </c>
      <c r="N245" s="252" t="s">
        <v>65</v>
      </c>
      <c r="O245" s="254" t="s">
        <v>106</v>
      </c>
      <c r="P245" s="252" t="s">
        <v>313</v>
      </c>
      <c r="Q245" s="254">
        <v>1</v>
      </c>
      <c r="R245" s="252" t="s">
        <v>64</v>
      </c>
      <c r="S245" s="252" t="s">
        <v>64</v>
      </c>
      <c r="T245" s="90">
        <v>317425</v>
      </c>
      <c r="U245" s="90">
        <v>0</v>
      </c>
      <c r="V245" s="90">
        <v>0</v>
      </c>
      <c r="W245" s="90">
        <v>317425</v>
      </c>
      <c r="X245" s="90">
        <v>0</v>
      </c>
      <c r="Y245" s="256"/>
      <c r="Z245" s="257"/>
      <c r="AA245" s="258"/>
      <c r="AB245" s="90">
        <v>32012.92</v>
      </c>
      <c r="AC245" s="90">
        <v>33126.81</v>
      </c>
      <c r="AD245" s="90">
        <v>82730.100000000006</v>
      </c>
      <c r="AE245" s="90">
        <v>15352.54</v>
      </c>
      <c r="AF245" s="90">
        <v>39183.51</v>
      </c>
      <c r="AG245" s="90">
        <v>17586.939999999999</v>
      </c>
      <c r="AH245" s="90">
        <v>25871.26</v>
      </c>
      <c r="AI245" s="90">
        <v>71560.92</v>
      </c>
      <c r="AJ245" s="254"/>
      <c r="AK245" s="253"/>
      <c r="AL245" s="261" t="s">
        <v>67</v>
      </c>
      <c r="AM245" s="54"/>
    </row>
    <row r="246" spans="1:39" ht="38.25">
      <c r="A246" s="251"/>
      <c r="B246" s="252" t="s">
        <v>58</v>
      </c>
      <c r="C246" s="252" t="s">
        <v>147</v>
      </c>
      <c r="D246" s="269" t="s">
        <v>632</v>
      </c>
      <c r="E246" s="252" t="s">
        <v>310</v>
      </c>
      <c r="F246" s="252">
        <v>12</v>
      </c>
      <c r="G246" s="252" t="s">
        <v>190</v>
      </c>
      <c r="H246" s="252">
        <v>2023</v>
      </c>
      <c r="I246" s="252">
        <v>2023</v>
      </c>
      <c r="J246" s="261"/>
      <c r="K246" s="254" t="s">
        <v>64</v>
      </c>
      <c r="L246" s="255"/>
      <c r="M246" s="252" t="s">
        <v>62</v>
      </c>
      <c r="N246" s="252" t="s">
        <v>65</v>
      </c>
      <c r="O246" s="254" t="s">
        <v>106</v>
      </c>
      <c r="P246" s="252" t="s">
        <v>313</v>
      </c>
      <c r="Q246" s="254">
        <v>1</v>
      </c>
      <c r="R246" s="252" t="s">
        <v>64</v>
      </c>
      <c r="S246" s="252" t="s">
        <v>64</v>
      </c>
      <c r="T246" s="90">
        <v>421300.86300000001</v>
      </c>
      <c r="U246" s="90">
        <v>0</v>
      </c>
      <c r="V246" s="90">
        <v>0</v>
      </c>
      <c r="W246" s="90">
        <v>421300.86</v>
      </c>
      <c r="X246" s="90">
        <v>0</v>
      </c>
      <c r="Y246" s="256"/>
      <c r="Z246" s="265"/>
      <c r="AA246" s="258"/>
      <c r="AB246" s="90">
        <v>42488.99</v>
      </c>
      <c r="AC246" s="90">
        <v>43967.4</v>
      </c>
      <c r="AD246" s="90">
        <v>109803.15</v>
      </c>
      <c r="AE246" s="90">
        <v>20376.580000000002</v>
      </c>
      <c r="AF246" s="90">
        <v>52006.13</v>
      </c>
      <c r="AG246" s="90">
        <v>23342.18</v>
      </c>
      <c r="AH246" s="90">
        <v>34337.519999999997</v>
      </c>
      <c r="AI246" s="90">
        <v>94978.91</v>
      </c>
      <c r="AJ246" s="254"/>
      <c r="AK246" s="261"/>
      <c r="AL246" s="261" t="s">
        <v>67</v>
      </c>
      <c r="AM246" s="54"/>
    </row>
    <row r="247" spans="1:39" ht="25.5">
      <c r="A247" s="251"/>
      <c r="B247" s="252" t="s">
        <v>58</v>
      </c>
      <c r="C247" s="252" t="s">
        <v>147</v>
      </c>
      <c r="D247" s="253" t="s">
        <v>633</v>
      </c>
      <c r="E247" s="252" t="s">
        <v>310</v>
      </c>
      <c r="F247" s="252">
        <v>12</v>
      </c>
      <c r="G247" s="252" t="s">
        <v>190</v>
      </c>
      <c r="H247" s="252">
        <v>2023</v>
      </c>
      <c r="I247" s="252">
        <v>2023</v>
      </c>
      <c r="J247" s="252"/>
      <c r="K247" s="252" t="s">
        <v>64</v>
      </c>
      <c r="L247" s="255"/>
      <c r="M247" s="252" t="s">
        <v>62</v>
      </c>
      <c r="N247" s="252" t="s">
        <v>65</v>
      </c>
      <c r="O247" s="254" t="s">
        <v>106</v>
      </c>
      <c r="P247" s="252" t="s">
        <v>313</v>
      </c>
      <c r="Q247" s="254">
        <v>1</v>
      </c>
      <c r="R247" s="252" t="s">
        <v>64</v>
      </c>
      <c r="S247" s="252" t="s">
        <v>64</v>
      </c>
      <c r="T247" s="90">
        <v>427225</v>
      </c>
      <c r="U247" s="90">
        <v>0</v>
      </c>
      <c r="V247" s="90">
        <v>0</v>
      </c>
      <c r="W247" s="90">
        <v>427225</v>
      </c>
      <c r="X247" s="90">
        <v>0</v>
      </c>
      <c r="Y247" s="256"/>
      <c r="Z247" s="257"/>
      <c r="AA247" s="258"/>
      <c r="AB247" s="90">
        <v>43086.46</v>
      </c>
      <c r="AC247" s="90">
        <v>44585.65</v>
      </c>
      <c r="AD247" s="90">
        <v>111347.15</v>
      </c>
      <c r="AE247" s="90">
        <v>20663.11</v>
      </c>
      <c r="AF247" s="90">
        <v>52737.42</v>
      </c>
      <c r="AG247" s="90">
        <v>23670.41</v>
      </c>
      <c r="AH247" s="90">
        <v>34820.35</v>
      </c>
      <c r="AI247" s="90">
        <v>96314.45</v>
      </c>
      <c r="AJ247" s="254"/>
      <c r="AK247" s="253"/>
      <c r="AL247" s="261" t="s">
        <v>67</v>
      </c>
      <c r="AM247" s="54"/>
    </row>
    <row r="248" spans="1:39" ht="25.5">
      <c r="A248" s="251"/>
      <c r="B248" s="252" t="s">
        <v>58</v>
      </c>
      <c r="C248" s="252" t="s">
        <v>147</v>
      </c>
      <c r="D248" s="253" t="s">
        <v>634</v>
      </c>
      <c r="E248" s="252" t="s">
        <v>310</v>
      </c>
      <c r="F248" s="252">
        <v>12</v>
      </c>
      <c r="G248" s="252" t="s">
        <v>190</v>
      </c>
      <c r="H248" s="252">
        <v>2023</v>
      </c>
      <c r="I248" s="252">
        <v>2023</v>
      </c>
      <c r="J248" s="252"/>
      <c r="K248" s="252" t="s">
        <v>64</v>
      </c>
      <c r="L248" s="255"/>
      <c r="M248" s="252" t="s">
        <v>62</v>
      </c>
      <c r="N248" s="252" t="s">
        <v>65</v>
      </c>
      <c r="O248" s="254" t="s">
        <v>106</v>
      </c>
      <c r="P248" s="252" t="s">
        <v>313</v>
      </c>
      <c r="Q248" s="254">
        <v>1</v>
      </c>
      <c r="R248" s="252" t="s">
        <v>64</v>
      </c>
      <c r="S248" s="252" t="s">
        <v>64</v>
      </c>
      <c r="T248" s="90">
        <v>427225</v>
      </c>
      <c r="U248" s="90">
        <v>0</v>
      </c>
      <c r="V248" s="90">
        <v>0</v>
      </c>
      <c r="W248" s="90">
        <v>427225</v>
      </c>
      <c r="X248" s="90">
        <v>0</v>
      </c>
      <c r="Y248" s="256"/>
      <c r="Z248" s="257"/>
      <c r="AA248" s="258"/>
      <c r="AB248" s="90">
        <v>43086.46</v>
      </c>
      <c r="AC248" s="90">
        <v>44585.65</v>
      </c>
      <c r="AD248" s="90">
        <v>111347.15</v>
      </c>
      <c r="AE248" s="90">
        <v>20663.11</v>
      </c>
      <c r="AF248" s="90">
        <v>52737.42</v>
      </c>
      <c r="AG248" s="90">
        <v>23670.41</v>
      </c>
      <c r="AH248" s="90">
        <v>34820.35</v>
      </c>
      <c r="AI248" s="90">
        <v>96314.45</v>
      </c>
      <c r="AJ248" s="254"/>
      <c r="AK248" s="253"/>
      <c r="AL248" s="261" t="s">
        <v>67</v>
      </c>
      <c r="AM248" s="54"/>
    </row>
    <row r="249" spans="1:39" ht="38.25">
      <c r="A249" s="251"/>
      <c r="B249" s="252" t="s">
        <v>58</v>
      </c>
      <c r="C249" s="252" t="s">
        <v>147</v>
      </c>
      <c r="D249" s="253" t="s">
        <v>736</v>
      </c>
      <c r="E249" s="252" t="s">
        <v>310</v>
      </c>
      <c r="F249" s="252">
        <v>12</v>
      </c>
      <c r="G249" s="252" t="s">
        <v>190</v>
      </c>
      <c r="H249" s="252">
        <v>2023</v>
      </c>
      <c r="I249" s="252">
        <v>2023</v>
      </c>
      <c r="J249" s="252"/>
      <c r="K249" s="252" t="s">
        <v>64</v>
      </c>
      <c r="L249" s="255"/>
      <c r="M249" s="252" t="s">
        <v>62</v>
      </c>
      <c r="N249" s="252" t="s">
        <v>65</v>
      </c>
      <c r="O249" s="252" t="s">
        <v>106</v>
      </c>
      <c r="P249" s="252" t="s">
        <v>313</v>
      </c>
      <c r="Q249" s="254">
        <v>1</v>
      </c>
      <c r="R249" s="252" t="s">
        <v>64</v>
      </c>
      <c r="S249" s="252" t="s">
        <v>64</v>
      </c>
      <c r="T249" s="90">
        <v>928333.64839999995</v>
      </c>
      <c r="U249" s="90">
        <v>0</v>
      </c>
      <c r="V249" s="90">
        <v>0</v>
      </c>
      <c r="W249" s="90">
        <v>928333.64839999995</v>
      </c>
      <c r="X249" s="90">
        <v>0</v>
      </c>
      <c r="Y249" s="256"/>
      <c r="Z249" s="257"/>
      <c r="AA249" s="258"/>
      <c r="AB249" s="90">
        <v>93624.22</v>
      </c>
      <c r="AC249" s="90">
        <v>96881.88</v>
      </c>
      <c r="AD249" s="90">
        <v>241950.5</v>
      </c>
      <c r="AE249" s="90">
        <v>44899.66</v>
      </c>
      <c r="AF249" s="90">
        <v>114595.16</v>
      </c>
      <c r="AG249" s="90">
        <v>51434.35</v>
      </c>
      <c r="AH249" s="90">
        <v>75662.490000000005</v>
      </c>
      <c r="AI249" s="90">
        <v>209285.39</v>
      </c>
      <c r="AJ249" s="259"/>
      <c r="AK249" s="253"/>
      <c r="AL249" s="261" t="s">
        <v>67</v>
      </c>
      <c r="AM249" s="54"/>
    </row>
    <row r="250" spans="1:39" ht="38.25">
      <c r="A250" s="251"/>
      <c r="B250" s="252" t="s">
        <v>58</v>
      </c>
      <c r="C250" s="252" t="s">
        <v>147</v>
      </c>
      <c r="D250" s="253" t="s">
        <v>680</v>
      </c>
      <c r="E250" s="252" t="s">
        <v>406</v>
      </c>
      <c r="F250" s="252">
        <v>6</v>
      </c>
      <c r="G250" s="252" t="s">
        <v>190</v>
      </c>
      <c r="H250" s="252">
        <v>2023</v>
      </c>
      <c r="I250" s="252">
        <v>2023</v>
      </c>
      <c r="J250" s="252"/>
      <c r="K250" s="252" t="s">
        <v>64</v>
      </c>
      <c r="L250" s="252"/>
      <c r="M250" s="252" t="s">
        <v>62</v>
      </c>
      <c r="N250" s="252" t="s">
        <v>65</v>
      </c>
      <c r="O250" s="254" t="s">
        <v>106</v>
      </c>
      <c r="P250" s="252" t="s">
        <v>681</v>
      </c>
      <c r="Q250" s="254">
        <v>1</v>
      </c>
      <c r="R250" s="252" t="s">
        <v>64</v>
      </c>
      <c r="S250" s="252" t="s">
        <v>64</v>
      </c>
      <c r="T250" s="90">
        <v>400000</v>
      </c>
      <c r="U250" s="90">
        <v>0</v>
      </c>
      <c r="V250" s="90">
        <v>0</v>
      </c>
      <c r="W250" s="90">
        <v>400000</v>
      </c>
      <c r="X250" s="90" t="s">
        <v>151</v>
      </c>
      <c r="Y250" s="256"/>
      <c r="Z250" s="257"/>
      <c r="AA250" s="258"/>
      <c r="AB250" s="90">
        <v>0</v>
      </c>
      <c r="AC250" s="90">
        <v>85000</v>
      </c>
      <c r="AD250" s="90">
        <v>170000</v>
      </c>
      <c r="AE250" s="90">
        <v>0</v>
      </c>
      <c r="AF250" s="90">
        <v>60000</v>
      </c>
      <c r="AG250" s="90">
        <v>35000</v>
      </c>
      <c r="AH250" s="90">
        <v>50000</v>
      </c>
      <c r="AI250" s="90">
        <v>0</v>
      </c>
      <c r="AJ250" s="254"/>
      <c r="AK250" s="253" t="s">
        <v>1059</v>
      </c>
      <c r="AL250" s="261" t="s">
        <v>67</v>
      </c>
      <c r="AM250" s="54"/>
    </row>
    <row r="251" spans="1:39" ht="25.5">
      <c r="A251" s="251"/>
      <c r="B251" s="252" t="s">
        <v>58</v>
      </c>
      <c r="C251" s="252" t="s">
        <v>147</v>
      </c>
      <c r="D251" s="253" t="s">
        <v>717</v>
      </c>
      <c r="E251" s="252" t="s">
        <v>406</v>
      </c>
      <c r="F251" s="252">
        <v>9</v>
      </c>
      <c r="G251" s="252" t="s">
        <v>190</v>
      </c>
      <c r="H251" s="252">
        <v>2023</v>
      </c>
      <c r="I251" s="252">
        <v>2023</v>
      </c>
      <c r="J251" s="252"/>
      <c r="K251" s="252" t="s">
        <v>64</v>
      </c>
      <c r="L251" s="252"/>
      <c r="M251" s="252" t="s">
        <v>62</v>
      </c>
      <c r="N251" s="252" t="s">
        <v>65</v>
      </c>
      <c r="O251" s="252" t="s">
        <v>106</v>
      </c>
      <c r="P251" s="252" t="s">
        <v>621</v>
      </c>
      <c r="Q251" s="254">
        <v>1</v>
      </c>
      <c r="R251" s="252" t="s">
        <v>64</v>
      </c>
      <c r="S251" s="252" t="s">
        <v>64</v>
      </c>
      <c r="T251" s="90">
        <v>600000</v>
      </c>
      <c r="U251" s="90">
        <v>0</v>
      </c>
      <c r="V251" s="90">
        <v>0</v>
      </c>
      <c r="W251" s="90">
        <v>600000</v>
      </c>
      <c r="X251" s="90" t="s">
        <v>151</v>
      </c>
      <c r="Y251" s="256"/>
      <c r="Z251" s="257"/>
      <c r="AA251" s="258"/>
      <c r="AB251" s="270">
        <v>70000</v>
      </c>
      <c r="AC251" s="270">
        <v>95000</v>
      </c>
      <c r="AD251" s="270">
        <v>100000</v>
      </c>
      <c r="AE251" s="270">
        <v>5000</v>
      </c>
      <c r="AF251" s="270">
        <v>40000</v>
      </c>
      <c r="AG251" s="270">
        <v>20000</v>
      </c>
      <c r="AH251" s="270">
        <v>18000</v>
      </c>
      <c r="AI251" s="270">
        <v>252000</v>
      </c>
      <c r="AJ251" s="254"/>
      <c r="AK251" s="253" t="s">
        <v>1059</v>
      </c>
      <c r="AL251" s="261" t="s">
        <v>67</v>
      </c>
      <c r="AM251" s="54"/>
    </row>
    <row r="252" spans="1:39" ht="25.5">
      <c r="A252" s="251"/>
      <c r="B252" s="252" t="s">
        <v>58</v>
      </c>
      <c r="C252" s="252" t="s">
        <v>147</v>
      </c>
      <c r="D252" s="253" t="s">
        <v>1060</v>
      </c>
      <c r="E252" s="252" t="s">
        <v>237</v>
      </c>
      <c r="F252" s="252">
        <v>12</v>
      </c>
      <c r="G252" s="252" t="s">
        <v>64</v>
      </c>
      <c r="H252" s="252">
        <v>2023</v>
      </c>
      <c r="I252" s="252">
        <v>2023</v>
      </c>
      <c r="J252" s="252"/>
      <c r="K252" s="254"/>
      <c r="L252" s="255"/>
      <c r="M252" s="252" t="s">
        <v>62</v>
      </c>
      <c r="N252" s="252" t="s">
        <v>62</v>
      </c>
      <c r="O252" s="254" t="s">
        <v>106</v>
      </c>
      <c r="P252" s="252" t="s">
        <v>150</v>
      </c>
      <c r="Q252" s="254">
        <v>3</v>
      </c>
      <c r="R252" s="252" t="s">
        <v>64</v>
      </c>
      <c r="S252" s="252" t="s">
        <v>64</v>
      </c>
      <c r="T252" s="90">
        <v>180000</v>
      </c>
      <c r="U252" s="90">
        <v>0</v>
      </c>
      <c r="V252" s="90">
        <v>0</v>
      </c>
      <c r="W252" s="90">
        <v>180000</v>
      </c>
      <c r="X252" s="90">
        <v>0</v>
      </c>
      <c r="Y252" s="252"/>
      <c r="Z252" s="252"/>
      <c r="AA252" s="258"/>
      <c r="AB252" s="268">
        <v>25000</v>
      </c>
      <c r="AC252" s="268">
        <v>15000</v>
      </c>
      <c r="AD252" s="268">
        <v>35000</v>
      </c>
      <c r="AE252" s="268">
        <v>15000</v>
      </c>
      <c r="AF252" s="268">
        <v>55000</v>
      </c>
      <c r="AG252" s="268">
        <v>20000</v>
      </c>
      <c r="AH252" s="268">
        <v>15000</v>
      </c>
      <c r="AI252" s="268">
        <v>55000</v>
      </c>
      <c r="AJ252" s="252"/>
      <c r="AK252" s="253"/>
      <c r="AL252" s="261" t="s">
        <v>67</v>
      </c>
      <c r="AM252" s="54"/>
    </row>
    <row r="253" spans="1:39" ht="38.25">
      <c r="A253" s="251"/>
      <c r="B253" s="252" t="s">
        <v>58</v>
      </c>
      <c r="C253" s="252" t="s">
        <v>147</v>
      </c>
      <c r="D253" s="253" t="s">
        <v>1061</v>
      </c>
      <c r="E253" s="252" t="s">
        <v>237</v>
      </c>
      <c r="F253" s="252">
        <v>12</v>
      </c>
      <c r="G253" s="252" t="s">
        <v>64</v>
      </c>
      <c r="H253" s="252">
        <v>2023</v>
      </c>
      <c r="I253" s="252">
        <v>2023</v>
      </c>
      <c r="J253" s="252"/>
      <c r="K253" s="254"/>
      <c r="L253" s="255"/>
      <c r="M253" s="252" t="s">
        <v>62</v>
      </c>
      <c r="N253" s="252" t="s">
        <v>62</v>
      </c>
      <c r="O253" s="254" t="s">
        <v>106</v>
      </c>
      <c r="P253" s="252" t="s">
        <v>150</v>
      </c>
      <c r="Q253" s="254">
        <v>1</v>
      </c>
      <c r="R253" s="252" t="s">
        <v>64</v>
      </c>
      <c r="S253" s="252" t="s">
        <v>64</v>
      </c>
      <c r="T253" s="90">
        <v>150000</v>
      </c>
      <c r="U253" s="90">
        <v>0</v>
      </c>
      <c r="V253" s="90">
        <v>0</v>
      </c>
      <c r="W253" s="90">
        <v>150000</v>
      </c>
      <c r="X253" s="90">
        <v>0</v>
      </c>
      <c r="Y253" s="252"/>
      <c r="Z253" s="252"/>
      <c r="AA253" s="258"/>
      <c r="AB253" s="268">
        <v>4000</v>
      </c>
      <c r="AC253" s="268">
        <v>6000</v>
      </c>
      <c r="AD253" s="268">
        <v>50000</v>
      </c>
      <c r="AE253" s="268">
        <v>12000</v>
      </c>
      <c r="AF253" s="268">
        <v>26000</v>
      </c>
      <c r="AG253" s="268">
        <v>10000</v>
      </c>
      <c r="AH253" s="268">
        <v>8000</v>
      </c>
      <c r="AI253" s="268">
        <v>34000</v>
      </c>
      <c r="AJ253" s="252"/>
      <c r="AK253" s="253"/>
      <c r="AL253" s="261" t="s">
        <v>67</v>
      </c>
      <c r="AM253" s="54"/>
    </row>
    <row r="254" spans="1:39" ht="38.25">
      <c r="A254" s="251"/>
      <c r="B254" s="252" t="s">
        <v>58</v>
      </c>
      <c r="C254" s="252" t="s">
        <v>147</v>
      </c>
      <c r="D254" s="261" t="s">
        <v>1062</v>
      </c>
      <c r="E254" s="252" t="s">
        <v>196</v>
      </c>
      <c r="F254" s="252">
        <v>36</v>
      </c>
      <c r="G254" s="252" t="s">
        <v>190</v>
      </c>
      <c r="H254" s="252">
        <v>2023</v>
      </c>
      <c r="I254" s="252">
        <v>2023</v>
      </c>
      <c r="J254" s="252"/>
      <c r="K254" s="252" t="s">
        <v>64</v>
      </c>
      <c r="L254" s="255"/>
      <c r="M254" s="252" t="s">
        <v>62</v>
      </c>
      <c r="N254" s="252" t="s">
        <v>65</v>
      </c>
      <c r="O254" s="252" t="s">
        <v>106</v>
      </c>
      <c r="P254" s="252" t="s">
        <v>738</v>
      </c>
      <c r="Q254" s="254">
        <v>2</v>
      </c>
      <c r="R254" s="252" t="s">
        <v>64</v>
      </c>
      <c r="S254" s="252" t="s">
        <v>64</v>
      </c>
      <c r="T254" s="90">
        <v>94327.039999999994</v>
      </c>
      <c r="U254" s="90">
        <v>89905.46</v>
      </c>
      <c r="V254" s="90">
        <v>134858.19</v>
      </c>
      <c r="W254" s="90">
        <v>319090.69</v>
      </c>
      <c r="X254" s="90">
        <v>0</v>
      </c>
      <c r="Y254" s="256"/>
      <c r="Z254" s="271" t="s">
        <v>739</v>
      </c>
      <c r="AA254" s="258" t="s">
        <v>740</v>
      </c>
      <c r="AB254" s="90"/>
      <c r="AC254" s="90"/>
      <c r="AD254" s="90"/>
      <c r="AE254" s="90"/>
      <c r="AF254" s="90"/>
      <c r="AG254" s="90"/>
      <c r="AH254" s="90"/>
      <c r="AI254" s="90"/>
      <c r="AJ254" s="254"/>
      <c r="AK254" s="253" t="s">
        <v>1063</v>
      </c>
      <c r="AL254" s="261" t="s">
        <v>67</v>
      </c>
      <c r="AM254" s="54"/>
    </row>
    <row r="255" spans="1:39" ht="63.75">
      <c r="A255" s="272"/>
      <c r="B255" s="252" t="s">
        <v>58</v>
      </c>
      <c r="C255" s="252" t="s">
        <v>147</v>
      </c>
      <c r="D255" s="261" t="s">
        <v>1064</v>
      </c>
      <c r="E255" s="252" t="s">
        <v>237</v>
      </c>
      <c r="F255" s="252">
        <v>6</v>
      </c>
      <c r="G255" s="252" t="s">
        <v>190</v>
      </c>
      <c r="H255" s="252">
        <v>2023</v>
      </c>
      <c r="I255" s="252">
        <v>2023</v>
      </c>
      <c r="J255" s="252"/>
      <c r="K255" s="254" t="s">
        <v>64</v>
      </c>
      <c r="L255" s="252"/>
      <c r="M255" s="252" t="s">
        <v>151</v>
      </c>
      <c r="N255" s="252" t="s">
        <v>65</v>
      </c>
      <c r="O255" s="254" t="s">
        <v>106</v>
      </c>
      <c r="P255" s="252" t="s">
        <v>150</v>
      </c>
      <c r="Q255" s="254">
        <v>1</v>
      </c>
      <c r="R255" s="273" t="s">
        <v>64</v>
      </c>
      <c r="S255" s="252" t="s">
        <v>64</v>
      </c>
      <c r="T255" s="90">
        <v>970000</v>
      </c>
      <c r="U255" s="90">
        <v>0</v>
      </c>
      <c r="V255" s="90">
        <v>0</v>
      </c>
      <c r="W255" s="90">
        <v>970000</v>
      </c>
      <c r="X255" s="90">
        <v>0</v>
      </c>
      <c r="Y255" s="256"/>
      <c r="Z255" s="257"/>
      <c r="AA255" s="274"/>
      <c r="AB255" s="90">
        <v>122438.41560457399</v>
      </c>
      <c r="AC255" s="90">
        <v>113067.020817595</v>
      </c>
      <c r="AD255" s="90">
        <v>216097.951408283</v>
      </c>
      <c r="AE255" s="90">
        <v>25390.1344696331</v>
      </c>
      <c r="AF255" s="90">
        <v>95580.407036194796</v>
      </c>
      <c r="AG255" s="90">
        <v>55356.390145682599</v>
      </c>
      <c r="AH255" s="90">
        <v>73647.603776809803</v>
      </c>
      <c r="AI255" s="90">
        <v>268422.07674122998</v>
      </c>
      <c r="AJ255" s="254"/>
      <c r="AK255" s="261"/>
      <c r="AL255" s="261" t="s">
        <v>67</v>
      </c>
      <c r="AM255" s="54"/>
    </row>
    <row r="256" spans="1:39" ht="25.5">
      <c r="A256" s="291"/>
      <c r="B256" s="252" t="s">
        <v>58</v>
      </c>
      <c r="C256" s="252" t="s">
        <v>147</v>
      </c>
      <c r="D256" s="261" t="s">
        <v>842</v>
      </c>
      <c r="E256" s="252" t="s">
        <v>189</v>
      </c>
      <c r="F256" s="252">
        <v>12</v>
      </c>
      <c r="G256" s="252" t="s">
        <v>151</v>
      </c>
      <c r="H256" s="252">
        <v>2023</v>
      </c>
      <c r="I256" s="252">
        <v>2023</v>
      </c>
      <c r="J256" s="254" t="s">
        <v>64</v>
      </c>
      <c r="K256" s="254" t="s">
        <v>64</v>
      </c>
      <c r="L256" s="252"/>
      <c r="M256" s="254" t="s">
        <v>170</v>
      </c>
      <c r="N256" s="252" t="s">
        <v>65</v>
      </c>
      <c r="O256" s="254" t="s">
        <v>106</v>
      </c>
      <c r="P256" s="252" t="s">
        <v>191</v>
      </c>
      <c r="Q256" s="254">
        <v>2</v>
      </c>
      <c r="R256" s="273" t="s">
        <v>64</v>
      </c>
      <c r="S256" s="252" t="s">
        <v>151</v>
      </c>
      <c r="T256" s="90">
        <v>335124.76360000001</v>
      </c>
      <c r="U256" s="90">
        <v>159266.625</v>
      </c>
      <c r="V256" s="90">
        <v>0</v>
      </c>
      <c r="W256" s="90">
        <v>494391.38860000001</v>
      </c>
      <c r="X256" s="90">
        <v>0</v>
      </c>
      <c r="Y256" s="291"/>
      <c r="Z256" s="275"/>
      <c r="AA256" s="258"/>
      <c r="AB256" s="292">
        <v>0</v>
      </c>
      <c r="AC256" s="292">
        <v>19867.748189537899</v>
      </c>
      <c r="AD256" s="292">
        <v>0</v>
      </c>
      <c r="AE256" s="292">
        <v>0</v>
      </c>
      <c r="AF256" s="292">
        <v>118470.187513148</v>
      </c>
      <c r="AG256" s="292">
        <v>32397.289548090601</v>
      </c>
      <c r="AH256" s="292">
        <v>0</v>
      </c>
      <c r="AI256" s="292">
        <v>164389.53834922399</v>
      </c>
      <c r="AJ256" s="291"/>
      <c r="AK256" s="261"/>
      <c r="AL256" s="261" t="s">
        <v>67</v>
      </c>
      <c r="AM256" s="54"/>
    </row>
    <row r="257" spans="1:39" ht="25.5">
      <c r="A257" s="251"/>
      <c r="B257" s="252" t="s">
        <v>58</v>
      </c>
      <c r="C257" s="252" t="s">
        <v>147</v>
      </c>
      <c r="D257" s="262" t="s">
        <v>735</v>
      </c>
      <c r="E257" s="252" t="s">
        <v>310</v>
      </c>
      <c r="F257" s="252">
        <v>12</v>
      </c>
      <c r="G257" s="252" t="s">
        <v>190</v>
      </c>
      <c r="H257" s="252">
        <v>2023</v>
      </c>
      <c r="I257" s="252">
        <v>2023</v>
      </c>
      <c r="J257" s="261"/>
      <c r="K257" s="254" t="s">
        <v>64</v>
      </c>
      <c r="L257" s="255"/>
      <c r="M257" s="252" t="s">
        <v>62</v>
      </c>
      <c r="N257" s="252" t="s">
        <v>65</v>
      </c>
      <c r="O257" s="252" t="s">
        <v>106</v>
      </c>
      <c r="P257" s="252" t="s">
        <v>150</v>
      </c>
      <c r="Q257" s="254">
        <v>1</v>
      </c>
      <c r="R257" s="252" t="s">
        <v>64</v>
      </c>
      <c r="S257" s="252" t="s">
        <v>64</v>
      </c>
      <c r="T257" s="90">
        <v>742000</v>
      </c>
      <c r="U257" s="90">
        <v>0</v>
      </c>
      <c r="V257" s="90">
        <v>0</v>
      </c>
      <c r="W257" s="90">
        <v>742000</v>
      </c>
      <c r="X257" s="90" t="s">
        <v>64</v>
      </c>
      <c r="Y257" s="257"/>
      <c r="Z257" s="276"/>
      <c r="AA257" s="258"/>
      <c r="AB257" s="292">
        <v>93659.076678962796</v>
      </c>
      <c r="AC257" s="292">
        <v>86490.442728510607</v>
      </c>
      <c r="AD257" s="292">
        <v>165303.793757676</v>
      </c>
      <c r="AE257" s="292">
        <v>19422.1440994513</v>
      </c>
      <c r="AF257" s="292">
        <v>73114.084557584094</v>
      </c>
      <c r="AG257" s="292">
        <v>42344.785039274699</v>
      </c>
      <c r="AH257" s="292">
        <v>56336.620621023598</v>
      </c>
      <c r="AI257" s="292">
        <v>205329.05251751799</v>
      </c>
      <c r="AJ257" s="254"/>
      <c r="AK257" s="261"/>
      <c r="AL257" s="261" t="s">
        <v>67</v>
      </c>
      <c r="AM257" s="54"/>
    </row>
    <row r="258" spans="1:39" ht="38.25">
      <c r="A258" s="251"/>
      <c r="B258" s="252" t="s">
        <v>58</v>
      </c>
      <c r="C258" s="252" t="s">
        <v>147</v>
      </c>
      <c r="D258" s="262" t="s">
        <v>1065</v>
      </c>
      <c r="E258" s="252" t="s">
        <v>310</v>
      </c>
      <c r="F258" s="252">
        <v>12</v>
      </c>
      <c r="G258" s="252" t="s">
        <v>190</v>
      </c>
      <c r="H258" s="252">
        <v>2023</v>
      </c>
      <c r="I258" s="252">
        <v>2023</v>
      </c>
      <c r="J258" s="261"/>
      <c r="K258" s="254" t="s">
        <v>64</v>
      </c>
      <c r="L258" s="255"/>
      <c r="M258" s="252" t="s">
        <v>62</v>
      </c>
      <c r="N258" s="252" t="s">
        <v>65</v>
      </c>
      <c r="O258" s="252" t="s">
        <v>106</v>
      </c>
      <c r="P258" s="252">
        <v>33141300</v>
      </c>
      <c r="Q258" s="254">
        <v>2</v>
      </c>
      <c r="R258" s="252" t="s">
        <v>64</v>
      </c>
      <c r="S258" s="252" t="s">
        <v>64</v>
      </c>
      <c r="T258" s="90">
        <v>237665</v>
      </c>
      <c r="U258" s="90">
        <v>0</v>
      </c>
      <c r="V258" s="90">
        <v>0</v>
      </c>
      <c r="W258" s="90">
        <v>237665</v>
      </c>
      <c r="X258" s="90" t="s">
        <v>64</v>
      </c>
      <c r="Y258" s="257"/>
      <c r="Z258" s="265"/>
      <c r="AA258" s="258"/>
      <c r="AB258" s="292">
        <v>29999.305200681501</v>
      </c>
      <c r="AC258" s="292">
        <v>27703.168559395501</v>
      </c>
      <c r="AD258" s="292">
        <v>52947.339815927298</v>
      </c>
      <c r="AE258" s="292">
        <v>6220.9755760055205</v>
      </c>
      <c r="AF258" s="292">
        <v>23418.677771399201</v>
      </c>
      <c r="AG258" s="292">
        <v>13563.171612344</v>
      </c>
      <c r="AH258" s="292">
        <v>18044.8018057892</v>
      </c>
      <c r="AI258" s="292">
        <v>65767.559658458107</v>
      </c>
      <c r="AJ258" s="254"/>
      <c r="AK258" s="261"/>
      <c r="AL258" s="261" t="s">
        <v>67</v>
      </c>
      <c r="AM258" s="54"/>
    </row>
    <row r="259" spans="1:39" ht="25.5">
      <c r="A259" s="277"/>
      <c r="B259" s="252" t="s">
        <v>58</v>
      </c>
      <c r="C259" s="252" t="s">
        <v>147</v>
      </c>
      <c r="D259" s="262" t="s">
        <v>1066</v>
      </c>
      <c r="E259" s="252" t="s">
        <v>310</v>
      </c>
      <c r="F259" s="252">
        <v>36</v>
      </c>
      <c r="G259" s="252" t="s">
        <v>62</v>
      </c>
      <c r="H259" s="252">
        <v>2023</v>
      </c>
      <c r="I259" s="252">
        <v>2023</v>
      </c>
      <c r="J259" s="252"/>
      <c r="K259" s="252" t="s">
        <v>64</v>
      </c>
      <c r="L259" s="252"/>
      <c r="M259" s="252" t="s">
        <v>62</v>
      </c>
      <c r="N259" s="252" t="s">
        <v>65</v>
      </c>
      <c r="O259" s="254" t="s">
        <v>106</v>
      </c>
      <c r="P259" s="252">
        <v>33141411</v>
      </c>
      <c r="Q259" s="254">
        <v>3</v>
      </c>
      <c r="R259" s="273" t="s">
        <v>64</v>
      </c>
      <c r="S259" s="252" t="s">
        <v>151</v>
      </c>
      <c r="T259" s="90">
        <v>163766.01216000001</v>
      </c>
      <c r="U259" s="90">
        <v>0</v>
      </c>
      <c r="V259" s="90">
        <v>0</v>
      </c>
      <c r="W259" s="90">
        <v>163766.01216000001</v>
      </c>
      <c r="X259" s="90" t="s">
        <v>64</v>
      </c>
      <c r="Y259" s="256"/>
      <c r="Z259" s="271"/>
      <c r="AA259" s="252"/>
      <c r="AB259" s="292">
        <v>20671.392844072001</v>
      </c>
      <c r="AC259" s="292">
        <v>19089.2114495971</v>
      </c>
      <c r="AD259" s="292">
        <v>36484.020348536003</v>
      </c>
      <c r="AE259" s="292">
        <v>4286.6402786577</v>
      </c>
      <c r="AF259" s="292">
        <v>16136.930000976499</v>
      </c>
      <c r="AG259" s="292">
        <v>9345.8714038469698</v>
      </c>
      <c r="AH259" s="292">
        <v>12433.994201719501</v>
      </c>
      <c r="AI259" s="292">
        <v>45317.951632594501</v>
      </c>
      <c r="AJ259" s="254"/>
      <c r="AK259" s="261"/>
      <c r="AL259" s="261" t="s">
        <v>67</v>
      </c>
      <c r="AM259" s="54"/>
    </row>
    <row r="260" spans="1:39" ht="38.25">
      <c r="A260" s="251"/>
      <c r="B260" s="252" t="s">
        <v>58</v>
      </c>
      <c r="C260" s="252" t="s">
        <v>147</v>
      </c>
      <c r="D260" s="261" t="s">
        <v>1067</v>
      </c>
      <c r="E260" s="252" t="s">
        <v>310</v>
      </c>
      <c r="F260" s="252">
        <v>12</v>
      </c>
      <c r="G260" s="252" t="s">
        <v>190</v>
      </c>
      <c r="H260" s="252">
        <v>2023</v>
      </c>
      <c r="I260" s="252">
        <v>2023</v>
      </c>
      <c r="J260" s="261"/>
      <c r="K260" s="254" t="s">
        <v>64</v>
      </c>
      <c r="L260" s="255"/>
      <c r="M260" s="252" t="s">
        <v>62</v>
      </c>
      <c r="N260" s="252" t="s">
        <v>65</v>
      </c>
      <c r="O260" s="254" t="s">
        <v>106</v>
      </c>
      <c r="P260" s="252" t="s">
        <v>150</v>
      </c>
      <c r="Q260" s="254">
        <v>1</v>
      </c>
      <c r="R260" s="252" t="s">
        <v>64</v>
      </c>
      <c r="S260" s="252" t="s">
        <v>64</v>
      </c>
      <c r="T260" s="90">
        <v>350000</v>
      </c>
      <c r="U260" s="90">
        <v>0</v>
      </c>
      <c r="V260" s="90">
        <v>0</v>
      </c>
      <c r="W260" s="90">
        <v>350000</v>
      </c>
      <c r="X260" s="90" t="s">
        <v>64</v>
      </c>
      <c r="Y260" s="257"/>
      <c r="Z260" s="265"/>
      <c r="AA260" s="258"/>
      <c r="AB260" s="292">
        <v>44178.809754227797</v>
      </c>
      <c r="AC260" s="292">
        <v>40797.378645523902</v>
      </c>
      <c r="AD260" s="292">
        <v>77973.487621545297</v>
      </c>
      <c r="AE260" s="292">
        <v>9161.3887261562704</v>
      </c>
      <c r="AF260" s="292">
        <v>34487.775734709503</v>
      </c>
      <c r="AG260" s="292">
        <v>19973.955207205101</v>
      </c>
      <c r="AH260" s="292">
        <v>26573.877651426199</v>
      </c>
      <c r="AI260" s="292">
        <v>96853.326659206607</v>
      </c>
      <c r="AJ260" s="254"/>
      <c r="AK260" s="261"/>
      <c r="AL260" s="261" t="s">
        <v>67</v>
      </c>
      <c r="AM260" s="54"/>
    </row>
    <row r="261" spans="1:39" ht="57">
      <c r="A261" s="291"/>
      <c r="B261" s="252" t="s">
        <v>58</v>
      </c>
      <c r="C261" s="252" t="s">
        <v>147</v>
      </c>
      <c r="D261" s="262" t="s">
        <v>1068</v>
      </c>
      <c r="E261" s="252" t="s">
        <v>310</v>
      </c>
      <c r="F261" s="252">
        <v>12</v>
      </c>
      <c r="G261" s="252" t="s">
        <v>190</v>
      </c>
      <c r="H261" s="252">
        <v>2023</v>
      </c>
      <c r="I261" s="252">
        <v>2023</v>
      </c>
      <c r="J261" s="261"/>
      <c r="K261" s="254" t="s">
        <v>64</v>
      </c>
      <c r="L261" s="255"/>
      <c r="M261" s="252" t="s">
        <v>62</v>
      </c>
      <c r="N261" s="252" t="s">
        <v>65</v>
      </c>
      <c r="O261" s="252" t="s">
        <v>106</v>
      </c>
      <c r="P261" s="252">
        <v>33157000</v>
      </c>
      <c r="Q261" s="254">
        <v>1</v>
      </c>
      <c r="R261" s="252" t="s">
        <v>64</v>
      </c>
      <c r="S261" s="252" t="s">
        <v>64</v>
      </c>
      <c r="T261" s="90">
        <v>634000</v>
      </c>
      <c r="U261" s="90">
        <v>0</v>
      </c>
      <c r="V261" s="90">
        <v>0</v>
      </c>
      <c r="W261" s="90">
        <v>634000</v>
      </c>
      <c r="X261" s="90" t="s">
        <v>64</v>
      </c>
      <c r="Y261" s="257"/>
      <c r="Z261" s="265"/>
      <c r="AA261" s="258"/>
      <c r="AB261" s="292">
        <v>80026.758240515395</v>
      </c>
      <c r="AC261" s="292">
        <v>73901.537317891794</v>
      </c>
      <c r="AD261" s="292">
        <v>141243.40329159901</v>
      </c>
      <c r="AE261" s="292">
        <v>16595.201292523099</v>
      </c>
      <c r="AF261" s="292">
        <v>62472.142330873699</v>
      </c>
      <c r="AG261" s="292">
        <v>36181.393146765702</v>
      </c>
      <c r="AH261" s="292">
        <v>48136.681231440598</v>
      </c>
      <c r="AI261" s="292">
        <v>175442.883148391</v>
      </c>
      <c r="AJ261" s="254"/>
      <c r="AK261" s="251" t="s">
        <v>1069</v>
      </c>
      <c r="AL261" s="261" t="s">
        <v>67</v>
      </c>
      <c r="AM261" s="54"/>
    </row>
    <row r="262" spans="1:39" ht="25.5">
      <c r="A262" s="291"/>
      <c r="B262" s="252" t="s">
        <v>58</v>
      </c>
      <c r="C262" s="252" t="s">
        <v>147</v>
      </c>
      <c r="D262" s="262" t="s">
        <v>1070</v>
      </c>
      <c r="E262" s="252" t="s">
        <v>310</v>
      </c>
      <c r="F262" s="252">
        <v>9</v>
      </c>
      <c r="G262" s="252" t="s">
        <v>190</v>
      </c>
      <c r="H262" s="252">
        <v>2023</v>
      </c>
      <c r="I262" s="252">
        <v>2023</v>
      </c>
      <c r="J262" s="261"/>
      <c r="K262" s="254" t="s">
        <v>64</v>
      </c>
      <c r="L262" s="255"/>
      <c r="M262" s="252" t="s">
        <v>62</v>
      </c>
      <c r="N262" s="252" t="s">
        <v>65</v>
      </c>
      <c r="O262" s="252" t="s">
        <v>106</v>
      </c>
      <c r="P262" s="252">
        <v>33696500</v>
      </c>
      <c r="Q262" s="254">
        <v>1</v>
      </c>
      <c r="R262" s="252" t="s">
        <v>64</v>
      </c>
      <c r="S262" s="252" t="s">
        <v>64</v>
      </c>
      <c r="T262" s="90">
        <v>976568.28359999997</v>
      </c>
      <c r="U262" s="90">
        <v>0</v>
      </c>
      <c r="V262" s="90">
        <v>0</v>
      </c>
      <c r="W262" s="90">
        <v>976568.28359999997</v>
      </c>
      <c r="X262" s="90" t="s">
        <v>64</v>
      </c>
      <c r="Y262" s="257"/>
      <c r="Z262" s="265"/>
      <c r="AA262" s="258"/>
      <c r="AB262" s="292">
        <v>98488.771656879893</v>
      </c>
      <c r="AC262" s="292">
        <v>101915.69950154</v>
      </c>
      <c r="AD262" s="292">
        <v>254521.83541287101</v>
      </c>
      <c r="AE262" s="292">
        <v>47232.570826102601</v>
      </c>
      <c r="AF262" s="292">
        <v>120549.33457946499</v>
      </c>
      <c r="AG262" s="292">
        <v>54106.788909963303</v>
      </c>
      <c r="AH262" s="292">
        <v>79593.783700999105</v>
      </c>
      <c r="AI262" s="292">
        <v>220159.49901217801</v>
      </c>
      <c r="AJ262" s="254"/>
      <c r="AK262" s="290"/>
      <c r="AL262" s="261" t="s">
        <v>67</v>
      </c>
      <c r="AM262" s="54"/>
    </row>
    <row r="263" spans="1:39" ht="25.5">
      <c r="A263" s="291"/>
      <c r="B263" s="252" t="s">
        <v>58</v>
      </c>
      <c r="C263" s="252" t="s">
        <v>147</v>
      </c>
      <c r="D263" s="262" t="s">
        <v>1076</v>
      </c>
      <c r="E263" s="252" t="s">
        <v>196</v>
      </c>
      <c r="F263" s="252">
        <v>24</v>
      </c>
      <c r="G263" s="252" t="s">
        <v>62</v>
      </c>
      <c r="H263" s="252">
        <v>2022</v>
      </c>
      <c r="I263" s="252">
        <v>2022</v>
      </c>
      <c r="J263" s="261"/>
      <c r="K263" s="254" t="s">
        <v>64</v>
      </c>
      <c r="L263" s="255"/>
      <c r="M263" s="252" t="s">
        <v>62</v>
      </c>
      <c r="N263" s="252" t="s">
        <v>65</v>
      </c>
      <c r="O263" s="252" t="s">
        <v>106</v>
      </c>
      <c r="P263" s="252" t="s">
        <v>1077</v>
      </c>
      <c r="Q263" s="254">
        <v>2</v>
      </c>
      <c r="R263" s="252" t="s">
        <v>151</v>
      </c>
      <c r="S263" s="252" t="s">
        <v>151</v>
      </c>
      <c r="T263" s="90">
        <v>150000</v>
      </c>
      <c r="U263" s="90">
        <v>150000</v>
      </c>
      <c r="V263" s="90">
        <v>0</v>
      </c>
      <c r="W263" s="90">
        <v>300000</v>
      </c>
      <c r="X263" s="90" t="s">
        <v>64</v>
      </c>
      <c r="Y263" s="257"/>
      <c r="Z263" s="265"/>
      <c r="AA263" s="258"/>
      <c r="AB263" s="258">
        <v>16000</v>
      </c>
      <c r="AC263" s="292">
        <v>16000</v>
      </c>
      <c r="AD263" s="292">
        <v>25000</v>
      </c>
      <c r="AE263" s="292">
        <v>12000</v>
      </c>
      <c r="AF263" s="292">
        <v>25000</v>
      </c>
      <c r="AG263" s="292">
        <v>10000</v>
      </c>
      <c r="AH263" s="292">
        <v>16000</v>
      </c>
      <c r="AI263" s="292">
        <v>30000</v>
      </c>
      <c r="AJ263" s="254"/>
      <c r="AK263" s="290"/>
      <c r="AL263" s="261" t="s">
        <v>67</v>
      </c>
      <c r="AM263" s="54"/>
    </row>
    <row r="264" spans="1:39" ht="63.75">
      <c r="A264" s="291"/>
      <c r="B264" s="252" t="s">
        <v>58</v>
      </c>
      <c r="C264" s="252" t="s">
        <v>147</v>
      </c>
      <c r="D264" s="261" t="s">
        <v>1078</v>
      </c>
      <c r="E264" s="252" t="s">
        <v>406</v>
      </c>
      <c r="F264" s="252">
        <v>24</v>
      </c>
      <c r="G264" s="252" t="s">
        <v>62</v>
      </c>
      <c r="H264" s="252">
        <v>2023</v>
      </c>
      <c r="I264" s="252">
        <v>2023</v>
      </c>
      <c r="J264" s="252"/>
      <c r="K264" s="252" t="s">
        <v>64</v>
      </c>
      <c r="L264" s="252"/>
      <c r="M264" s="252" t="s">
        <v>62</v>
      </c>
      <c r="N264" s="252" t="s">
        <v>65</v>
      </c>
      <c r="O264" s="254" t="s">
        <v>106</v>
      </c>
      <c r="P264" s="252" t="s">
        <v>857</v>
      </c>
      <c r="Q264" s="254">
        <v>3</v>
      </c>
      <c r="R264" s="273" t="s">
        <v>64</v>
      </c>
      <c r="S264" s="252" t="s">
        <v>64</v>
      </c>
      <c r="T264" s="90">
        <v>0</v>
      </c>
      <c r="U264" s="90">
        <v>20000</v>
      </c>
      <c r="V264" s="90">
        <f>'[1]SCHEDA B PARI SOTTO 1'!W375-'[1]SCHEDA B PARI SOTTO 1'!U375</f>
        <v>206744.95999999999</v>
      </c>
      <c r="W264" s="90">
        <v>226744.95999999999</v>
      </c>
      <c r="X264" s="90">
        <v>0</v>
      </c>
      <c r="Y264" s="252"/>
      <c r="Z264" s="271" t="s">
        <v>858</v>
      </c>
      <c r="AA264" s="252" t="s">
        <v>859</v>
      </c>
      <c r="AB264" s="270"/>
      <c r="AC264" s="270"/>
      <c r="AD264" s="254"/>
      <c r="AE264" s="270"/>
      <c r="AF264" s="254"/>
      <c r="AG264" s="270"/>
      <c r="AH264" s="254"/>
      <c r="AI264" s="254"/>
      <c r="AJ264" s="293"/>
      <c r="AK264" s="261" t="s">
        <v>1079</v>
      </c>
      <c r="AL264" s="261" t="s">
        <v>67</v>
      </c>
      <c r="AM264" s="54"/>
    </row>
    <row r="265" spans="1:39" ht="51">
      <c r="A265" s="294"/>
      <c r="B265" s="336">
        <v>3990570925</v>
      </c>
      <c r="C265" s="85" t="s">
        <v>101</v>
      </c>
      <c r="D265" s="85" t="s">
        <v>1139</v>
      </c>
      <c r="E265" s="85" t="s">
        <v>103</v>
      </c>
      <c r="F265" s="85">
        <v>12</v>
      </c>
      <c r="G265" s="85" t="s">
        <v>64</v>
      </c>
      <c r="H265" s="85">
        <v>2023</v>
      </c>
      <c r="I265" s="85">
        <v>2023</v>
      </c>
      <c r="J265" s="85" t="s">
        <v>548</v>
      </c>
      <c r="K265" s="85" t="s">
        <v>105</v>
      </c>
      <c r="L265" s="85"/>
      <c r="M265" s="85" t="s">
        <v>64</v>
      </c>
      <c r="N265" s="85" t="s">
        <v>65</v>
      </c>
      <c r="O265" s="85" t="s">
        <v>106</v>
      </c>
      <c r="P265" s="85" t="s">
        <v>199</v>
      </c>
      <c r="Q265" s="85"/>
      <c r="R265" s="85" t="s">
        <v>64</v>
      </c>
      <c r="S265" s="85" t="s">
        <v>64</v>
      </c>
      <c r="T265" s="90">
        <v>264700</v>
      </c>
      <c r="U265" s="90">
        <v>0</v>
      </c>
      <c r="V265" s="90">
        <v>0</v>
      </c>
      <c r="W265" s="90">
        <v>264700</v>
      </c>
      <c r="X265" s="90" t="s">
        <v>64</v>
      </c>
      <c r="Y265" s="85" t="s">
        <v>64</v>
      </c>
      <c r="Z265" s="85">
        <v>226120</v>
      </c>
      <c r="AA265" s="85" t="s">
        <v>108</v>
      </c>
      <c r="AB265" s="85">
        <v>0</v>
      </c>
      <c r="AC265" s="85">
        <v>0</v>
      </c>
      <c r="AD265" s="85">
        <v>264700</v>
      </c>
      <c r="AE265" s="85">
        <v>0</v>
      </c>
      <c r="AF265" s="85">
        <v>0</v>
      </c>
      <c r="AG265" s="85">
        <v>0</v>
      </c>
      <c r="AH265" s="85">
        <v>0</v>
      </c>
      <c r="AI265" s="85">
        <v>0</v>
      </c>
      <c r="AJ265" s="85"/>
      <c r="AK265" s="85" t="s">
        <v>1140</v>
      </c>
      <c r="AL265" s="85" t="s">
        <v>74</v>
      </c>
      <c r="AM265" s="54"/>
    </row>
    <row r="266" spans="1:39" ht="51">
      <c r="A266" s="294"/>
      <c r="B266" s="336">
        <v>3990570925</v>
      </c>
      <c r="C266" s="85" t="s">
        <v>101</v>
      </c>
      <c r="D266" s="85" t="s">
        <v>1141</v>
      </c>
      <c r="E266" s="85" t="s">
        <v>103</v>
      </c>
      <c r="F266" s="85">
        <v>12</v>
      </c>
      <c r="G266" s="85" t="s">
        <v>64</v>
      </c>
      <c r="H266" s="85">
        <v>2023</v>
      </c>
      <c r="I266" s="85">
        <v>2023</v>
      </c>
      <c r="J266" s="85" t="s">
        <v>550</v>
      </c>
      <c r="K266" s="85" t="s">
        <v>105</v>
      </c>
      <c r="L266" s="85"/>
      <c r="M266" s="85" t="s">
        <v>64</v>
      </c>
      <c r="N266" s="85" t="s">
        <v>65</v>
      </c>
      <c r="O266" s="85" t="s">
        <v>106</v>
      </c>
      <c r="P266" s="85" t="s">
        <v>199</v>
      </c>
      <c r="Q266" s="85"/>
      <c r="R266" s="85" t="s">
        <v>64</v>
      </c>
      <c r="S266" s="85" t="s">
        <v>64</v>
      </c>
      <c r="T266" s="90">
        <v>264700</v>
      </c>
      <c r="U266" s="90">
        <v>0</v>
      </c>
      <c r="V266" s="90">
        <v>0</v>
      </c>
      <c r="W266" s="90">
        <v>264700</v>
      </c>
      <c r="X266" s="90" t="s">
        <v>64</v>
      </c>
      <c r="Y266" s="85" t="s">
        <v>64</v>
      </c>
      <c r="Z266" s="85">
        <v>226120</v>
      </c>
      <c r="AA266" s="85" t="s">
        <v>108</v>
      </c>
      <c r="AB266" s="85">
        <v>0</v>
      </c>
      <c r="AC266" s="85">
        <v>0</v>
      </c>
      <c r="AD266" s="85">
        <v>0</v>
      </c>
      <c r="AE266" s="85">
        <v>0</v>
      </c>
      <c r="AF266" s="85">
        <v>0</v>
      </c>
      <c r="AG266" s="85">
        <v>264700</v>
      </c>
      <c r="AH266" s="85">
        <v>0</v>
      </c>
      <c r="AI266" s="85">
        <v>0</v>
      </c>
      <c r="AJ266" s="85"/>
      <c r="AK266" s="85" t="s">
        <v>1142</v>
      </c>
      <c r="AL266" s="85" t="s">
        <v>74</v>
      </c>
      <c r="AM266" s="54"/>
    </row>
    <row r="267" spans="1:39" ht="51">
      <c r="A267" s="294"/>
      <c r="B267" s="336">
        <v>3990570925</v>
      </c>
      <c r="C267" s="85" t="s">
        <v>101</v>
      </c>
      <c r="D267" s="85" t="s">
        <v>1143</v>
      </c>
      <c r="E267" s="85" t="s">
        <v>103</v>
      </c>
      <c r="F267" s="85">
        <v>12</v>
      </c>
      <c r="G267" s="85" t="s">
        <v>64</v>
      </c>
      <c r="H267" s="85">
        <v>2023</v>
      </c>
      <c r="I267" s="85">
        <v>2023</v>
      </c>
      <c r="J267" s="85" t="s">
        <v>552</v>
      </c>
      <c r="K267" s="85" t="s">
        <v>105</v>
      </c>
      <c r="L267" s="85"/>
      <c r="M267" s="85" t="s">
        <v>64</v>
      </c>
      <c r="N267" s="85" t="s">
        <v>65</v>
      </c>
      <c r="O267" s="85" t="s">
        <v>106</v>
      </c>
      <c r="P267" s="85" t="s">
        <v>199</v>
      </c>
      <c r="Q267" s="85"/>
      <c r="R267" s="85" t="s">
        <v>64</v>
      </c>
      <c r="S267" s="85" t="s">
        <v>64</v>
      </c>
      <c r="T267" s="90">
        <v>264700</v>
      </c>
      <c r="U267" s="90">
        <v>0</v>
      </c>
      <c r="V267" s="90">
        <v>0</v>
      </c>
      <c r="W267" s="90">
        <v>264700</v>
      </c>
      <c r="X267" s="90" t="s">
        <v>64</v>
      </c>
      <c r="Y267" s="85" t="s">
        <v>64</v>
      </c>
      <c r="Z267" s="85">
        <v>226120</v>
      </c>
      <c r="AA267" s="85" t="s">
        <v>108</v>
      </c>
      <c r="AB267" s="85">
        <v>0</v>
      </c>
      <c r="AC267" s="85">
        <v>0</v>
      </c>
      <c r="AD267" s="85">
        <v>0</v>
      </c>
      <c r="AE267" s="85">
        <v>0</v>
      </c>
      <c r="AF267" s="85">
        <v>0</v>
      </c>
      <c r="AG267" s="85">
        <v>0</v>
      </c>
      <c r="AH267" s="85">
        <v>264700</v>
      </c>
      <c r="AI267" s="85">
        <v>0</v>
      </c>
      <c r="AJ267" s="85"/>
      <c r="AK267" s="85" t="s">
        <v>1144</v>
      </c>
      <c r="AL267" s="85" t="s">
        <v>74</v>
      </c>
      <c r="AM267" s="54"/>
    </row>
    <row r="268" spans="1:39" ht="51">
      <c r="A268" s="294"/>
      <c r="B268" s="336">
        <v>3990570925</v>
      </c>
      <c r="C268" s="85" t="s">
        <v>101</v>
      </c>
      <c r="D268" s="85" t="s">
        <v>1145</v>
      </c>
      <c r="E268" s="85" t="s">
        <v>103</v>
      </c>
      <c r="F268" s="85">
        <v>12</v>
      </c>
      <c r="G268" s="85" t="s">
        <v>64</v>
      </c>
      <c r="H268" s="85">
        <v>2023</v>
      </c>
      <c r="I268" s="85">
        <v>2023</v>
      </c>
      <c r="J268" s="85" t="s">
        <v>1146</v>
      </c>
      <c r="K268" s="85" t="s">
        <v>105</v>
      </c>
      <c r="L268" s="85"/>
      <c r="M268" s="85" t="s">
        <v>64</v>
      </c>
      <c r="N268" s="85" t="s">
        <v>65</v>
      </c>
      <c r="O268" s="85" t="s">
        <v>106</v>
      </c>
      <c r="P268" s="85" t="s">
        <v>199</v>
      </c>
      <c r="Q268" s="85"/>
      <c r="R268" s="85" t="s">
        <v>64</v>
      </c>
      <c r="S268" s="85" t="s">
        <v>64</v>
      </c>
      <c r="T268" s="90">
        <v>330000</v>
      </c>
      <c r="U268" s="90">
        <v>0</v>
      </c>
      <c r="V268" s="90">
        <v>0</v>
      </c>
      <c r="W268" s="90">
        <v>330000</v>
      </c>
      <c r="X268" s="90" t="s">
        <v>64</v>
      </c>
      <c r="Y268" s="85" t="s">
        <v>64</v>
      </c>
      <c r="Z268" s="85">
        <v>226120</v>
      </c>
      <c r="AA268" s="85" t="s">
        <v>108</v>
      </c>
      <c r="AB268" s="85">
        <v>330000</v>
      </c>
      <c r="AC268" s="85">
        <v>0</v>
      </c>
      <c r="AD268" s="85">
        <v>0</v>
      </c>
      <c r="AE268" s="85">
        <v>0</v>
      </c>
      <c r="AF268" s="85">
        <v>0</v>
      </c>
      <c r="AG268" s="85">
        <v>0</v>
      </c>
      <c r="AH268" s="85">
        <v>0</v>
      </c>
      <c r="AI268" s="85">
        <v>0</v>
      </c>
      <c r="AJ268" s="85"/>
      <c r="AK268" s="85" t="s">
        <v>1147</v>
      </c>
      <c r="AL268" s="85" t="s">
        <v>74</v>
      </c>
      <c r="AM268" s="54"/>
    </row>
    <row r="269" spans="1:39" ht="51">
      <c r="A269" s="294"/>
      <c r="B269" s="336">
        <v>3990570925</v>
      </c>
      <c r="C269" s="85" t="s">
        <v>101</v>
      </c>
      <c r="D269" s="85" t="s">
        <v>1148</v>
      </c>
      <c r="E269" s="85" t="s">
        <v>103</v>
      </c>
      <c r="F269" s="85">
        <v>12</v>
      </c>
      <c r="G269" s="85" t="s">
        <v>64</v>
      </c>
      <c r="H269" s="85">
        <v>2023</v>
      </c>
      <c r="I269" s="85">
        <v>2023</v>
      </c>
      <c r="J269" s="85" t="s">
        <v>1149</v>
      </c>
      <c r="K269" s="85" t="s">
        <v>105</v>
      </c>
      <c r="L269" s="85"/>
      <c r="M269" s="85" t="s">
        <v>64</v>
      </c>
      <c r="N269" s="85" t="s">
        <v>65</v>
      </c>
      <c r="O269" s="85" t="s">
        <v>106</v>
      </c>
      <c r="P269" s="85" t="s">
        <v>199</v>
      </c>
      <c r="Q269" s="85"/>
      <c r="R269" s="85" t="s">
        <v>64</v>
      </c>
      <c r="S269" s="85" t="s">
        <v>64</v>
      </c>
      <c r="T269" s="90">
        <v>330000</v>
      </c>
      <c r="U269" s="90">
        <v>0</v>
      </c>
      <c r="V269" s="90">
        <v>0</v>
      </c>
      <c r="W269" s="90">
        <v>330000</v>
      </c>
      <c r="X269" s="90" t="s">
        <v>64</v>
      </c>
      <c r="Y269" s="85" t="s">
        <v>64</v>
      </c>
      <c r="Z269" s="85">
        <v>226120</v>
      </c>
      <c r="AA269" s="85" t="s">
        <v>108</v>
      </c>
      <c r="AB269" s="85">
        <v>0</v>
      </c>
      <c r="AC269" s="85">
        <v>0</v>
      </c>
      <c r="AD269" s="85">
        <v>0</v>
      </c>
      <c r="AE269" s="85">
        <v>330000</v>
      </c>
      <c r="AF269" s="85">
        <v>0</v>
      </c>
      <c r="AG269" s="85">
        <v>0</v>
      </c>
      <c r="AH269" s="85">
        <v>0</v>
      </c>
      <c r="AI269" s="85">
        <v>0</v>
      </c>
      <c r="AJ269" s="85"/>
      <c r="AK269" s="85" t="s">
        <v>1150</v>
      </c>
      <c r="AL269" s="85" t="s">
        <v>74</v>
      </c>
      <c r="AM269" s="54"/>
    </row>
    <row r="270" spans="1:39" ht="51">
      <c r="A270" s="294"/>
      <c r="B270" s="336">
        <v>3990570925</v>
      </c>
      <c r="C270" s="85" t="s">
        <v>101</v>
      </c>
      <c r="D270" s="85" t="s">
        <v>1151</v>
      </c>
      <c r="E270" s="85" t="s">
        <v>103</v>
      </c>
      <c r="F270" s="85">
        <v>12</v>
      </c>
      <c r="G270" s="85" t="s">
        <v>64</v>
      </c>
      <c r="H270" s="85">
        <v>2023</v>
      </c>
      <c r="I270" s="85">
        <v>2023</v>
      </c>
      <c r="J270" s="85" t="s">
        <v>1152</v>
      </c>
      <c r="K270" s="85" t="s">
        <v>105</v>
      </c>
      <c r="L270" s="85"/>
      <c r="M270" s="85" t="s">
        <v>64</v>
      </c>
      <c r="N270" s="85" t="s">
        <v>65</v>
      </c>
      <c r="O270" s="85" t="s">
        <v>106</v>
      </c>
      <c r="P270" s="85" t="s">
        <v>199</v>
      </c>
      <c r="Q270" s="85"/>
      <c r="R270" s="85" t="s">
        <v>64</v>
      </c>
      <c r="S270" s="85" t="s">
        <v>64</v>
      </c>
      <c r="T270" s="90">
        <v>330000</v>
      </c>
      <c r="U270" s="90">
        <v>0</v>
      </c>
      <c r="V270" s="90">
        <v>0</v>
      </c>
      <c r="W270" s="90">
        <v>330000</v>
      </c>
      <c r="X270" s="90" t="s">
        <v>64</v>
      </c>
      <c r="Y270" s="85" t="s">
        <v>64</v>
      </c>
      <c r="Z270" s="85">
        <v>226120</v>
      </c>
      <c r="AA270" s="85" t="s">
        <v>108</v>
      </c>
      <c r="AB270" s="85">
        <v>0</v>
      </c>
      <c r="AC270" s="85">
        <v>0</v>
      </c>
      <c r="AD270" s="85">
        <v>0</v>
      </c>
      <c r="AE270" s="85">
        <v>0</v>
      </c>
      <c r="AF270" s="85">
        <v>330000</v>
      </c>
      <c r="AG270" s="85">
        <v>0</v>
      </c>
      <c r="AH270" s="85">
        <v>0</v>
      </c>
      <c r="AI270" s="85">
        <v>0</v>
      </c>
      <c r="AJ270" s="85"/>
      <c r="AK270" s="85" t="s">
        <v>1153</v>
      </c>
      <c r="AL270" s="85" t="s">
        <v>74</v>
      </c>
      <c r="AM270" s="54"/>
    </row>
    <row r="271" spans="1:39" ht="51">
      <c r="A271" s="294"/>
      <c r="B271" s="336">
        <v>3990570925</v>
      </c>
      <c r="C271" s="85" t="s">
        <v>101</v>
      </c>
      <c r="D271" s="85" t="s">
        <v>1154</v>
      </c>
      <c r="E271" s="85" t="s">
        <v>103</v>
      </c>
      <c r="F271" s="85">
        <v>12</v>
      </c>
      <c r="G271" s="85" t="s">
        <v>64</v>
      </c>
      <c r="H271" s="85">
        <v>2023</v>
      </c>
      <c r="I271" s="85">
        <v>2023</v>
      </c>
      <c r="J271" s="85" t="s">
        <v>1155</v>
      </c>
      <c r="K271" s="85" t="s">
        <v>105</v>
      </c>
      <c r="L271" s="85"/>
      <c r="M271" s="85" t="s">
        <v>64</v>
      </c>
      <c r="N271" s="85" t="s">
        <v>65</v>
      </c>
      <c r="O271" s="85" t="s">
        <v>106</v>
      </c>
      <c r="P271" s="85" t="s">
        <v>199</v>
      </c>
      <c r="Q271" s="85"/>
      <c r="R271" s="85" t="s">
        <v>64</v>
      </c>
      <c r="S271" s="85" t="s">
        <v>64</v>
      </c>
      <c r="T271" s="90">
        <v>330000</v>
      </c>
      <c r="U271" s="90">
        <v>0</v>
      </c>
      <c r="V271" s="90">
        <v>0</v>
      </c>
      <c r="W271" s="90">
        <v>330000</v>
      </c>
      <c r="X271" s="90" t="s">
        <v>64</v>
      </c>
      <c r="Y271" s="85" t="s">
        <v>64</v>
      </c>
      <c r="Z271" s="85">
        <v>226120</v>
      </c>
      <c r="AA271" s="85" t="s">
        <v>108</v>
      </c>
      <c r="AB271" s="85">
        <v>0</v>
      </c>
      <c r="AC271" s="85">
        <v>0</v>
      </c>
      <c r="AD271" s="85">
        <v>0</v>
      </c>
      <c r="AE271" s="85">
        <v>0</v>
      </c>
      <c r="AF271" s="85">
        <v>0</v>
      </c>
      <c r="AG271" s="85">
        <v>330000</v>
      </c>
      <c r="AH271" s="85">
        <v>0</v>
      </c>
      <c r="AI271" s="85">
        <v>0</v>
      </c>
      <c r="AJ271" s="85"/>
      <c r="AK271" s="85" t="s">
        <v>1156</v>
      </c>
      <c r="AL271" s="85" t="s">
        <v>74</v>
      </c>
      <c r="AM271" s="54"/>
    </row>
    <row r="272" spans="1:39" ht="51">
      <c r="A272" s="294"/>
      <c r="B272" s="336">
        <v>3990570925</v>
      </c>
      <c r="C272" s="85" t="s">
        <v>101</v>
      </c>
      <c r="D272" s="85" t="s">
        <v>1157</v>
      </c>
      <c r="E272" s="85" t="s">
        <v>103</v>
      </c>
      <c r="F272" s="85">
        <v>12</v>
      </c>
      <c r="G272" s="85" t="s">
        <v>64</v>
      </c>
      <c r="H272" s="85">
        <v>2023</v>
      </c>
      <c r="I272" s="85">
        <v>2023</v>
      </c>
      <c r="J272" s="85" t="s">
        <v>1158</v>
      </c>
      <c r="K272" s="85" t="s">
        <v>105</v>
      </c>
      <c r="L272" s="85"/>
      <c r="M272" s="85" t="s">
        <v>64</v>
      </c>
      <c r="N272" s="85" t="s">
        <v>65</v>
      </c>
      <c r="O272" s="85" t="s">
        <v>106</v>
      </c>
      <c r="P272" s="85" t="s">
        <v>199</v>
      </c>
      <c r="Q272" s="85"/>
      <c r="R272" s="85" t="s">
        <v>64</v>
      </c>
      <c r="S272" s="85" t="s">
        <v>64</v>
      </c>
      <c r="T272" s="90">
        <v>330000</v>
      </c>
      <c r="U272" s="90">
        <v>0</v>
      </c>
      <c r="V272" s="90">
        <v>0</v>
      </c>
      <c r="W272" s="90">
        <v>330000</v>
      </c>
      <c r="X272" s="90" t="s">
        <v>64</v>
      </c>
      <c r="Y272" s="85" t="s">
        <v>64</v>
      </c>
      <c r="Z272" s="85">
        <v>226120</v>
      </c>
      <c r="AA272" s="85" t="s">
        <v>108</v>
      </c>
      <c r="AB272" s="85">
        <v>0</v>
      </c>
      <c r="AC272" s="85">
        <v>0</v>
      </c>
      <c r="AD272" s="85">
        <v>0</v>
      </c>
      <c r="AE272" s="85">
        <v>0</v>
      </c>
      <c r="AF272" s="85">
        <v>0</v>
      </c>
      <c r="AG272" s="85">
        <v>0</v>
      </c>
      <c r="AH272" s="85">
        <v>330000</v>
      </c>
      <c r="AI272" s="85">
        <v>0</v>
      </c>
      <c r="AJ272" s="85"/>
      <c r="AK272" s="85" t="s">
        <v>1159</v>
      </c>
      <c r="AL272" s="85"/>
      <c r="AM272" s="54"/>
    </row>
    <row r="273" spans="1:39" ht="51">
      <c r="A273" s="294"/>
      <c r="B273" s="336">
        <v>3990570925</v>
      </c>
      <c r="C273" s="85" t="s">
        <v>101</v>
      </c>
      <c r="D273" s="85" t="s">
        <v>1160</v>
      </c>
      <c r="E273" s="85" t="s">
        <v>103</v>
      </c>
      <c r="F273" s="85">
        <v>12</v>
      </c>
      <c r="G273" s="85" t="s">
        <v>64</v>
      </c>
      <c r="H273" s="85">
        <v>2023</v>
      </c>
      <c r="I273" s="85">
        <v>2023</v>
      </c>
      <c r="J273" s="85" t="s">
        <v>1161</v>
      </c>
      <c r="K273" s="85" t="s">
        <v>105</v>
      </c>
      <c r="L273" s="85"/>
      <c r="M273" s="85" t="s">
        <v>64</v>
      </c>
      <c r="N273" s="85" t="s">
        <v>65</v>
      </c>
      <c r="O273" s="85" t="s">
        <v>106</v>
      </c>
      <c r="P273" s="85" t="s">
        <v>199</v>
      </c>
      <c r="Q273" s="85"/>
      <c r="R273" s="85" t="s">
        <v>64</v>
      </c>
      <c r="S273" s="85" t="s">
        <v>64</v>
      </c>
      <c r="T273" s="90">
        <v>340000</v>
      </c>
      <c r="U273" s="90">
        <v>0</v>
      </c>
      <c r="V273" s="90">
        <v>0</v>
      </c>
      <c r="W273" s="90">
        <v>340000</v>
      </c>
      <c r="X273" s="90" t="s">
        <v>64</v>
      </c>
      <c r="Y273" s="85" t="s">
        <v>64</v>
      </c>
      <c r="Z273" s="85">
        <v>226120</v>
      </c>
      <c r="AA273" s="85" t="s">
        <v>108</v>
      </c>
      <c r="AB273" s="85">
        <v>0</v>
      </c>
      <c r="AC273" s="85">
        <v>0</v>
      </c>
      <c r="AD273" s="85">
        <v>0</v>
      </c>
      <c r="AE273" s="85">
        <v>0</v>
      </c>
      <c r="AF273" s="85">
        <v>0</v>
      </c>
      <c r="AG273" s="85">
        <v>0</v>
      </c>
      <c r="AH273" s="85">
        <v>0</v>
      </c>
      <c r="AI273" s="85">
        <v>340000</v>
      </c>
      <c r="AJ273" s="85"/>
      <c r="AK273" s="85" t="s">
        <v>1162</v>
      </c>
      <c r="AL273" s="85" t="s">
        <v>74</v>
      </c>
      <c r="AM273" s="54"/>
    </row>
    <row r="274" spans="1:39" ht="51">
      <c r="A274" s="294"/>
      <c r="B274" s="336">
        <v>3990570925</v>
      </c>
      <c r="C274" s="85" t="s">
        <v>101</v>
      </c>
      <c r="D274" s="85" t="s">
        <v>1163</v>
      </c>
      <c r="E274" s="85" t="s">
        <v>103</v>
      </c>
      <c r="F274" s="85">
        <v>12</v>
      </c>
      <c r="G274" s="85" t="s">
        <v>64</v>
      </c>
      <c r="H274" s="85">
        <v>2023</v>
      </c>
      <c r="I274" s="85">
        <v>2023</v>
      </c>
      <c r="J274" s="85" t="s">
        <v>1164</v>
      </c>
      <c r="K274" s="85" t="s">
        <v>105</v>
      </c>
      <c r="L274" s="85"/>
      <c r="M274" s="85" t="s">
        <v>64</v>
      </c>
      <c r="N274" s="85" t="s">
        <v>65</v>
      </c>
      <c r="O274" s="85" t="s">
        <v>106</v>
      </c>
      <c r="P274" s="85" t="s">
        <v>199</v>
      </c>
      <c r="Q274" s="85"/>
      <c r="R274" s="85" t="s">
        <v>64</v>
      </c>
      <c r="S274" s="85" t="s">
        <v>64</v>
      </c>
      <c r="T274" s="90">
        <v>340000</v>
      </c>
      <c r="U274" s="90">
        <v>0</v>
      </c>
      <c r="V274" s="90">
        <v>0</v>
      </c>
      <c r="W274" s="90">
        <v>340000</v>
      </c>
      <c r="X274" s="90" t="s">
        <v>64</v>
      </c>
      <c r="Y274" s="85" t="s">
        <v>64</v>
      </c>
      <c r="Z274" s="85">
        <v>226120</v>
      </c>
      <c r="AA274" s="85" t="s">
        <v>108</v>
      </c>
      <c r="AB274" s="85">
        <v>0</v>
      </c>
      <c r="AC274" s="85">
        <v>0</v>
      </c>
      <c r="AD274" s="85">
        <v>0</v>
      </c>
      <c r="AE274" s="85">
        <v>0</v>
      </c>
      <c r="AF274" s="85">
        <v>0</v>
      </c>
      <c r="AG274" s="85">
        <v>0</v>
      </c>
      <c r="AH274" s="85">
        <v>0</v>
      </c>
      <c r="AI274" s="85">
        <v>340000</v>
      </c>
      <c r="AJ274" s="85"/>
      <c r="AK274" s="85" t="s">
        <v>1165</v>
      </c>
      <c r="AL274" s="85" t="s">
        <v>74</v>
      </c>
      <c r="AM274" s="54"/>
    </row>
    <row r="275" spans="1:39" ht="38.25">
      <c r="A275" s="289"/>
      <c r="B275" s="149" t="s">
        <v>58</v>
      </c>
      <c r="C275" s="149" t="s">
        <v>101</v>
      </c>
      <c r="D275" s="278" t="s">
        <v>1166</v>
      </c>
      <c r="E275" s="73" t="s">
        <v>1167</v>
      </c>
      <c r="F275" s="41">
        <v>12</v>
      </c>
      <c r="G275" s="41" t="s">
        <v>64</v>
      </c>
      <c r="H275" s="41">
        <v>2023</v>
      </c>
      <c r="I275" s="41">
        <v>2023</v>
      </c>
      <c r="J275" s="41" t="s">
        <v>1168</v>
      </c>
      <c r="K275" s="41" t="s">
        <v>105</v>
      </c>
      <c r="L275" s="41"/>
      <c r="M275" s="41" t="s">
        <v>64</v>
      </c>
      <c r="N275" s="41" t="s">
        <v>65</v>
      </c>
      <c r="O275" s="41" t="s">
        <v>106</v>
      </c>
      <c r="P275" s="86" t="s">
        <v>1169</v>
      </c>
      <c r="Q275" s="43">
        <v>1</v>
      </c>
      <c r="R275" s="87" t="s">
        <v>64</v>
      </c>
      <c r="S275" s="279" t="s">
        <v>64</v>
      </c>
      <c r="T275" s="90">
        <v>188492.03999999998</v>
      </c>
      <c r="U275" s="90">
        <v>0</v>
      </c>
      <c r="V275" s="90">
        <v>0</v>
      </c>
      <c r="W275" s="90">
        <f>U275</f>
        <v>0</v>
      </c>
      <c r="X275" s="90" t="s">
        <v>64</v>
      </c>
      <c r="Y275" s="281" t="s">
        <v>64</v>
      </c>
      <c r="Z275" s="282"/>
      <c r="AA275" s="281"/>
      <c r="AB275" s="283">
        <v>33598.800000000003</v>
      </c>
      <c r="AC275" s="283">
        <v>13066.2</v>
      </c>
      <c r="AD275" s="283">
        <v>27962.400000000001</v>
      </c>
      <c r="AE275" s="283">
        <v>11201.64</v>
      </c>
      <c r="AF275" s="283">
        <v>5599.8</v>
      </c>
      <c r="AG275" s="283">
        <v>5599.8</v>
      </c>
      <c r="AH275" s="283">
        <v>48531.6</v>
      </c>
      <c r="AI275" s="283">
        <v>42931.8</v>
      </c>
      <c r="AJ275" s="87"/>
      <c r="AK275" s="279"/>
      <c r="AL275" s="296" t="s">
        <v>74</v>
      </c>
      <c r="AM275" s="54"/>
    </row>
    <row r="276" spans="1:39" ht="38.25">
      <c r="A276" s="289"/>
      <c r="B276" s="149" t="s">
        <v>58</v>
      </c>
      <c r="C276" s="149" t="s">
        <v>101</v>
      </c>
      <c r="D276" s="278" t="s">
        <v>1170</v>
      </c>
      <c r="E276" s="73" t="s">
        <v>1171</v>
      </c>
      <c r="F276" s="41">
        <v>12</v>
      </c>
      <c r="G276" s="41" t="s">
        <v>64</v>
      </c>
      <c r="H276" s="41">
        <v>2023</v>
      </c>
      <c r="I276" s="41">
        <v>2023</v>
      </c>
      <c r="J276" s="41" t="s">
        <v>193</v>
      </c>
      <c r="K276" s="41" t="s">
        <v>105</v>
      </c>
      <c r="L276" s="41"/>
      <c r="M276" s="41" t="s">
        <v>64</v>
      </c>
      <c r="N276" s="41" t="s">
        <v>65</v>
      </c>
      <c r="O276" s="41" t="s">
        <v>106</v>
      </c>
      <c r="P276" s="86" t="s">
        <v>750</v>
      </c>
      <c r="Q276" s="43">
        <v>1</v>
      </c>
      <c r="R276" s="87" t="s">
        <v>64</v>
      </c>
      <c r="S276" s="279" t="s">
        <v>64</v>
      </c>
      <c r="T276" s="90">
        <v>202837.2</v>
      </c>
      <c r="U276" s="90">
        <v>0</v>
      </c>
      <c r="V276" s="90">
        <v>0</v>
      </c>
      <c r="W276" s="90">
        <v>202837.2</v>
      </c>
      <c r="X276" s="90" t="s">
        <v>64</v>
      </c>
      <c r="Y276" s="280" t="s">
        <v>64</v>
      </c>
      <c r="Z276" s="280"/>
      <c r="AA276" s="280"/>
      <c r="AB276" s="280">
        <v>37332</v>
      </c>
      <c r="AC276" s="280">
        <v>14932.8</v>
      </c>
      <c r="AD276" s="280">
        <v>34843.199999999997</v>
      </c>
      <c r="AE276" s="280">
        <v>0</v>
      </c>
      <c r="AF276" s="283">
        <v>49776</v>
      </c>
      <c r="AG276" s="283">
        <v>7466.4</v>
      </c>
      <c r="AH276" s="283">
        <v>13688.4</v>
      </c>
      <c r="AI276" s="283">
        <v>44798.400000000001</v>
      </c>
      <c r="AJ276" s="87"/>
      <c r="AK276" s="279"/>
      <c r="AL276" s="296" t="s">
        <v>74</v>
      </c>
      <c r="AM276" s="54"/>
    </row>
    <row r="277" spans="1:39" ht="38.25">
      <c r="A277" s="149"/>
      <c r="B277" s="149">
        <v>3990570925</v>
      </c>
      <c r="C277" s="149" t="s">
        <v>101</v>
      </c>
      <c r="D277" s="278" t="s">
        <v>1172</v>
      </c>
      <c r="E277" s="73" t="s">
        <v>1138</v>
      </c>
      <c r="F277" s="132">
        <v>12</v>
      </c>
      <c r="G277" s="132" t="s">
        <v>64</v>
      </c>
      <c r="H277" s="132">
        <v>2023</v>
      </c>
      <c r="I277" s="132">
        <v>2023</v>
      </c>
      <c r="J277" s="41" t="s">
        <v>755</v>
      </c>
      <c r="K277" s="41" t="s">
        <v>64</v>
      </c>
      <c r="L277" s="289"/>
      <c r="M277" s="79" t="s">
        <v>64</v>
      </c>
      <c r="N277" s="74" t="s">
        <v>65</v>
      </c>
      <c r="O277" s="43" t="s">
        <v>106</v>
      </c>
      <c r="P277" s="86" t="s">
        <v>623</v>
      </c>
      <c r="Q277" s="297">
        <v>1</v>
      </c>
      <c r="R277" s="298" t="s">
        <v>64</v>
      </c>
      <c r="S277" s="298" t="s">
        <v>62</v>
      </c>
      <c r="T277" s="90">
        <v>261080</v>
      </c>
      <c r="U277" s="90">
        <v>0</v>
      </c>
      <c r="V277" s="90">
        <v>0</v>
      </c>
      <c r="W277" s="90">
        <v>261080</v>
      </c>
      <c r="X277" s="90" t="s">
        <v>64</v>
      </c>
      <c r="Y277" s="298" t="s">
        <v>64</v>
      </c>
      <c r="Z277" s="298"/>
      <c r="AA277" s="298"/>
      <c r="AB277" s="298" t="s">
        <v>73</v>
      </c>
      <c r="AC277" s="298" t="s">
        <v>73</v>
      </c>
      <c r="AD277" s="298" t="s">
        <v>73</v>
      </c>
      <c r="AE277" s="298" t="s">
        <v>73</v>
      </c>
      <c r="AF277" s="298" t="s">
        <v>73</v>
      </c>
      <c r="AG277" s="298" t="s">
        <v>73</v>
      </c>
      <c r="AH277" s="298" t="s">
        <v>73</v>
      </c>
      <c r="AI277" s="284">
        <v>261080</v>
      </c>
      <c r="AJ277" s="298"/>
      <c r="AK277" s="299"/>
      <c r="AL277" s="296" t="s">
        <v>74</v>
      </c>
      <c r="AM277" s="54"/>
    </row>
    <row r="278" spans="1:39" ht="38.25">
      <c r="A278" s="149"/>
      <c r="B278" s="149">
        <v>3990570925</v>
      </c>
      <c r="C278" s="149" t="s">
        <v>101</v>
      </c>
      <c r="D278" s="278" t="s">
        <v>1173</v>
      </c>
      <c r="E278" s="73" t="s">
        <v>1174</v>
      </c>
      <c r="F278" s="297">
        <v>12</v>
      </c>
      <c r="G278" s="297" t="s">
        <v>64</v>
      </c>
      <c r="H278" s="297">
        <v>2023</v>
      </c>
      <c r="I278" s="297">
        <v>2024</v>
      </c>
      <c r="J278" s="41" t="s">
        <v>555</v>
      </c>
      <c r="K278" s="41" t="s">
        <v>64</v>
      </c>
      <c r="L278" s="289"/>
      <c r="M278" s="79" t="s">
        <v>64</v>
      </c>
      <c r="N278" s="74" t="s">
        <v>65</v>
      </c>
      <c r="O278" s="43" t="s">
        <v>106</v>
      </c>
      <c r="P278" s="86" t="s">
        <v>1169</v>
      </c>
      <c r="Q278" s="297">
        <v>3</v>
      </c>
      <c r="R278" s="298" t="s">
        <v>64</v>
      </c>
      <c r="S278" s="298" t="s">
        <v>62</v>
      </c>
      <c r="T278" s="90">
        <v>0</v>
      </c>
      <c r="U278" s="90">
        <v>341000</v>
      </c>
      <c r="V278" s="90">
        <v>0</v>
      </c>
      <c r="W278" s="90">
        <v>341000</v>
      </c>
      <c r="X278" s="90" t="s">
        <v>64</v>
      </c>
      <c r="Y278" s="298" t="s">
        <v>64</v>
      </c>
      <c r="Z278" s="298"/>
      <c r="AA278" s="298"/>
      <c r="AB278" s="298"/>
      <c r="AC278" s="298"/>
      <c r="AD278" s="298"/>
      <c r="AE278" s="298"/>
      <c r="AF278" s="298"/>
      <c r="AG278" s="298"/>
      <c r="AH278" s="298"/>
      <c r="AI278" s="284">
        <v>341000</v>
      </c>
      <c r="AJ278" s="298"/>
      <c r="AK278" s="299"/>
      <c r="AL278" s="296" t="s">
        <v>74</v>
      </c>
      <c r="AM278" s="54"/>
    </row>
    <row r="279" spans="1:39" ht="38.25">
      <c r="A279" s="149"/>
      <c r="B279" s="149">
        <v>3990570925</v>
      </c>
      <c r="C279" s="149" t="s">
        <v>101</v>
      </c>
      <c r="D279" s="278" t="s">
        <v>1175</v>
      </c>
      <c r="E279" s="73" t="s">
        <v>229</v>
      </c>
      <c r="F279" s="297">
        <v>12</v>
      </c>
      <c r="G279" s="297" t="s">
        <v>64</v>
      </c>
      <c r="H279" s="297">
        <v>2023</v>
      </c>
      <c r="I279" s="297">
        <v>2024</v>
      </c>
      <c r="J279" s="41" t="s">
        <v>555</v>
      </c>
      <c r="K279" s="41" t="s">
        <v>64</v>
      </c>
      <c r="L279" s="289"/>
      <c r="M279" s="79" t="s">
        <v>64</v>
      </c>
      <c r="N279" s="74" t="s">
        <v>65</v>
      </c>
      <c r="O279" s="43" t="s">
        <v>106</v>
      </c>
      <c r="P279" s="86" t="s">
        <v>231</v>
      </c>
      <c r="Q279" s="297">
        <v>2</v>
      </c>
      <c r="R279" s="298" t="s">
        <v>64</v>
      </c>
      <c r="S279" s="298" t="s">
        <v>62</v>
      </c>
      <c r="T279" s="90">
        <v>0</v>
      </c>
      <c r="U279" s="90">
        <v>889746</v>
      </c>
      <c r="V279" s="90">
        <v>0</v>
      </c>
      <c r="W279" s="90">
        <v>889746</v>
      </c>
      <c r="X279" s="90" t="s">
        <v>64</v>
      </c>
      <c r="Y279" s="298" t="s">
        <v>64</v>
      </c>
      <c r="Z279" s="298"/>
      <c r="AA279" s="298"/>
      <c r="AB279" s="298"/>
      <c r="AC279" s="284">
        <v>889746</v>
      </c>
      <c r="AD279" s="298"/>
      <c r="AE279" s="298"/>
      <c r="AF279" s="298"/>
      <c r="AG279" s="298"/>
      <c r="AH279" s="298"/>
      <c r="AI279" s="285"/>
      <c r="AJ279" s="298"/>
      <c r="AK279" s="299"/>
      <c r="AL279" s="296" t="s">
        <v>74</v>
      </c>
      <c r="AM279" s="54"/>
    </row>
    <row r="280" spans="1:39" ht="38.25">
      <c r="A280" s="149"/>
      <c r="B280" s="149">
        <v>3990570925</v>
      </c>
      <c r="C280" s="149" t="s">
        <v>101</v>
      </c>
      <c r="D280" s="278" t="s">
        <v>1176</v>
      </c>
      <c r="E280" s="73" t="s">
        <v>1177</v>
      </c>
      <c r="F280" s="297">
        <v>12</v>
      </c>
      <c r="G280" s="297" t="s">
        <v>64</v>
      </c>
      <c r="H280" s="297">
        <v>2023</v>
      </c>
      <c r="I280" s="297">
        <v>2023</v>
      </c>
      <c r="J280" s="41" t="s">
        <v>1178</v>
      </c>
      <c r="K280" s="41" t="s">
        <v>64</v>
      </c>
      <c r="L280" s="289"/>
      <c r="M280" s="79" t="s">
        <v>64</v>
      </c>
      <c r="N280" s="74" t="s">
        <v>65</v>
      </c>
      <c r="O280" s="43" t="s">
        <v>106</v>
      </c>
      <c r="P280" s="86" t="s">
        <v>1179</v>
      </c>
      <c r="Q280" s="297">
        <v>2</v>
      </c>
      <c r="R280" s="298" t="s">
        <v>64</v>
      </c>
      <c r="S280" s="298" t="s">
        <v>62</v>
      </c>
      <c r="T280" s="90">
        <v>89412</v>
      </c>
      <c r="U280" s="90">
        <v>0</v>
      </c>
      <c r="V280" s="90">
        <v>0</v>
      </c>
      <c r="W280" s="90">
        <v>89412</v>
      </c>
      <c r="X280" s="90" t="s">
        <v>64</v>
      </c>
      <c r="Y280" s="298" t="s">
        <v>64</v>
      </c>
      <c r="Z280" s="298"/>
      <c r="AA280" s="298"/>
      <c r="AB280" s="286">
        <v>11765</v>
      </c>
      <c r="AC280" s="286">
        <v>14118</v>
      </c>
      <c r="AD280" s="286">
        <v>35293</v>
      </c>
      <c r="AE280" s="286">
        <v>0</v>
      </c>
      <c r="AF280" s="287">
        <v>0</v>
      </c>
      <c r="AG280" s="287">
        <v>14118</v>
      </c>
      <c r="AH280" s="287">
        <v>14118</v>
      </c>
      <c r="AI280" s="287">
        <v>0</v>
      </c>
      <c r="AJ280" s="298"/>
      <c r="AK280" s="299"/>
      <c r="AL280" s="296" t="s">
        <v>74</v>
      </c>
      <c r="AM280" s="54"/>
    </row>
    <row r="281" spans="1:39" ht="38.25">
      <c r="A281" s="149"/>
      <c r="B281" s="149">
        <v>3990570925</v>
      </c>
      <c r="C281" s="149" t="s">
        <v>101</v>
      </c>
      <c r="D281" s="278" t="s">
        <v>1180</v>
      </c>
      <c r="E281" s="73" t="s">
        <v>1138</v>
      </c>
      <c r="F281" s="297">
        <v>12</v>
      </c>
      <c r="G281" s="297" t="s">
        <v>64</v>
      </c>
      <c r="H281" s="297">
        <v>2023</v>
      </c>
      <c r="I281" s="297">
        <v>2023</v>
      </c>
      <c r="J281" s="41" t="s">
        <v>1181</v>
      </c>
      <c r="K281" s="41" t="s">
        <v>64</v>
      </c>
      <c r="L281" s="289"/>
      <c r="M281" s="79" t="s">
        <v>64</v>
      </c>
      <c r="N281" s="74" t="s">
        <v>65</v>
      </c>
      <c r="O281" s="43" t="s">
        <v>106</v>
      </c>
      <c r="P281" s="86" t="s">
        <v>1182</v>
      </c>
      <c r="Q281" s="297">
        <v>1</v>
      </c>
      <c r="R281" s="298" t="s">
        <v>64</v>
      </c>
      <c r="S281" s="298" t="s">
        <v>62</v>
      </c>
      <c r="T281" s="90">
        <v>169580</v>
      </c>
      <c r="U281" s="90">
        <v>0</v>
      </c>
      <c r="V281" s="90">
        <v>0</v>
      </c>
      <c r="W281" s="90">
        <v>169580</v>
      </c>
      <c r="X281" s="90" t="s">
        <v>64</v>
      </c>
      <c r="Y281" s="298" t="s">
        <v>64</v>
      </c>
      <c r="Z281" s="298"/>
      <c r="AA281" s="298"/>
      <c r="AB281" s="298"/>
      <c r="AC281" s="284">
        <v>56526.67</v>
      </c>
      <c r="AD281" s="284"/>
      <c r="AE281" s="284"/>
      <c r="AF281" s="284"/>
      <c r="AG281" s="284"/>
      <c r="AH281" s="284"/>
      <c r="AI281" s="285">
        <v>169580</v>
      </c>
      <c r="AJ281" s="298"/>
      <c r="AK281" s="299"/>
      <c r="AL281" s="296" t="s">
        <v>74</v>
      </c>
      <c r="AM281" s="54"/>
    </row>
    <row r="282" spans="1:39" ht="38.25">
      <c r="A282" s="149"/>
      <c r="B282" s="149">
        <v>3990570925</v>
      </c>
      <c r="C282" s="149" t="s">
        <v>101</v>
      </c>
      <c r="D282" s="278" t="s">
        <v>1183</v>
      </c>
      <c r="E282" s="73" t="s">
        <v>1003</v>
      </c>
      <c r="F282" s="132">
        <v>48</v>
      </c>
      <c r="G282" s="79" t="s">
        <v>62</v>
      </c>
      <c r="H282" s="79">
        <v>2023</v>
      </c>
      <c r="I282" s="79">
        <v>2023</v>
      </c>
      <c r="J282" s="131" t="s">
        <v>64</v>
      </c>
      <c r="K282" s="132" t="s">
        <v>64</v>
      </c>
      <c r="L282" s="134"/>
      <c r="M282" s="134" t="s">
        <v>64</v>
      </c>
      <c r="N282" s="134" t="s">
        <v>65</v>
      </c>
      <c r="O282" s="134" t="s">
        <v>106</v>
      </c>
      <c r="P282" s="134" t="s">
        <v>1184</v>
      </c>
      <c r="Q282" s="297">
        <v>1</v>
      </c>
      <c r="R282" s="79" t="s">
        <v>64</v>
      </c>
      <c r="S282" s="79" t="s">
        <v>62</v>
      </c>
      <c r="T282" s="90">
        <v>89625.06</v>
      </c>
      <c r="U282" s="90">
        <v>268875.18</v>
      </c>
      <c r="V282" s="90">
        <v>0</v>
      </c>
      <c r="W282" s="90">
        <f>U282+V282</f>
        <v>268875.18</v>
      </c>
      <c r="X282" s="90" t="s">
        <v>64</v>
      </c>
      <c r="Y282" s="88" t="s">
        <v>64</v>
      </c>
      <c r="Z282" s="289"/>
      <c r="AA282" s="289"/>
      <c r="AB282" s="289"/>
      <c r="AC282" s="289"/>
      <c r="AD282" s="289"/>
      <c r="AE282" s="289"/>
      <c r="AF282" s="289"/>
      <c r="AG282" s="289"/>
      <c r="AH282" s="289"/>
      <c r="AI282" s="286">
        <f>W282</f>
        <v>268875.18</v>
      </c>
      <c r="AJ282" s="289"/>
      <c r="AK282" s="131" t="s">
        <v>1185</v>
      </c>
      <c r="AL282" s="296"/>
      <c r="AM282" s="54"/>
    </row>
    <row r="283" spans="1:39" ht="38.25">
      <c r="A283" s="149"/>
      <c r="B283" s="149">
        <v>3990570925</v>
      </c>
      <c r="C283" s="149" t="s">
        <v>101</v>
      </c>
      <c r="D283" s="278" t="s">
        <v>1186</v>
      </c>
      <c r="E283" s="73" t="s">
        <v>229</v>
      </c>
      <c r="F283" s="132">
        <v>12</v>
      </c>
      <c r="G283" s="79" t="s">
        <v>64</v>
      </c>
      <c r="H283" s="79">
        <v>2023</v>
      </c>
      <c r="I283" s="79">
        <v>2023</v>
      </c>
      <c r="J283" s="131" t="s">
        <v>816</v>
      </c>
      <c r="K283" s="132" t="s">
        <v>64</v>
      </c>
      <c r="L283" s="289"/>
      <c r="M283" s="79" t="s">
        <v>64</v>
      </c>
      <c r="N283" s="74" t="s">
        <v>65</v>
      </c>
      <c r="O283" s="43" t="s">
        <v>106</v>
      </c>
      <c r="P283" s="134" t="s">
        <v>228</v>
      </c>
      <c r="Q283" s="297">
        <v>1</v>
      </c>
      <c r="R283" s="79" t="s">
        <v>64</v>
      </c>
      <c r="S283" s="79" t="s">
        <v>64</v>
      </c>
      <c r="T283" s="90">
        <v>91500</v>
      </c>
      <c r="U283" s="90">
        <v>0</v>
      </c>
      <c r="V283" s="90">
        <v>0</v>
      </c>
      <c r="W283" s="90">
        <v>91500</v>
      </c>
      <c r="X283" s="90" t="s">
        <v>64</v>
      </c>
      <c r="Y283" s="88" t="s">
        <v>64</v>
      </c>
      <c r="Z283" s="289"/>
      <c r="AA283" s="289"/>
      <c r="AB283" s="289"/>
      <c r="AC283" s="289"/>
      <c r="AD283" s="289"/>
      <c r="AE283" s="45">
        <v>91500</v>
      </c>
      <c r="AF283" s="289"/>
      <c r="AG283" s="289"/>
      <c r="AH283" s="289"/>
      <c r="AI283" s="297"/>
      <c r="AJ283" s="289"/>
      <c r="AK283" s="131" t="s">
        <v>1187</v>
      </c>
      <c r="AL283" s="296" t="s">
        <v>74</v>
      </c>
      <c r="AM283" s="54"/>
    </row>
    <row r="284" spans="1:39" ht="38.25">
      <c r="A284" s="149"/>
      <c r="B284" s="149">
        <v>3990570925</v>
      </c>
      <c r="C284" s="149" t="s">
        <v>101</v>
      </c>
      <c r="D284" s="278" t="s">
        <v>1188</v>
      </c>
      <c r="E284" s="73" t="s">
        <v>687</v>
      </c>
      <c r="F284" s="132">
        <v>12</v>
      </c>
      <c r="G284" s="79" t="s">
        <v>64</v>
      </c>
      <c r="H284" s="79">
        <v>2023</v>
      </c>
      <c r="I284" s="79">
        <v>2023</v>
      </c>
      <c r="J284" s="131" t="s">
        <v>1189</v>
      </c>
      <c r="K284" s="132" t="s">
        <v>64</v>
      </c>
      <c r="L284" s="289"/>
      <c r="M284" s="79" t="s">
        <v>64</v>
      </c>
      <c r="N284" s="74" t="s">
        <v>65</v>
      </c>
      <c r="O284" s="43" t="s">
        <v>106</v>
      </c>
      <c r="P284" s="134" t="s">
        <v>231</v>
      </c>
      <c r="Q284" s="297">
        <v>1</v>
      </c>
      <c r="R284" s="79" t="s">
        <v>64</v>
      </c>
      <c r="S284" s="79" t="s">
        <v>64</v>
      </c>
      <c r="T284" s="90">
        <v>430000</v>
      </c>
      <c r="U284" s="90">
        <v>0</v>
      </c>
      <c r="V284" s="90">
        <v>0</v>
      </c>
      <c r="W284" s="90">
        <v>0</v>
      </c>
      <c r="X284" s="90" t="s">
        <v>64</v>
      </c>
      <c r="Y284" s="88" t="s">
        <v>64</v>
      </c>
      <c r="Z284" s="289"/>
      <c r="AA284" s="289"/>
      <c r="AB284" s="289"/>
      <c r="AC284" s="289"/>
      <c r="AD284" s="286">
        <v>430000</v>
      </c>
      <c r="AE284" s="45"/>
      <c r="AF284" s="289"/>
      <c r="AG284" s="289"/>
      <c r="AH284" s="289"/>
      <c r="AI284" s="297"/>
      <c r="AJ284" s="289"/>
      <c r="AK284" s="131" t="s">
        <v>733</v>
      </c>
      <c r="AL284" s="296" t="s">
        <v>74</v>
      </c>
      <c r="AM284" s="54"/>
    </row>
    <row r="285" spans="1:39">
      <c r="A285" s="54"/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  <c r="P285" s="54"/>
      <c r="Q285" s="54"/>
      <c r="R285" s="54"/>
      <c r="S285" s="54"/>
      <c r="T285" s="317"/>
      <c r="U285" s="54"/>
      <c r="V285" s="54"/>
      <c r="W285" s="54"/>
      <c r="X285" s="54"/>
      <c r="Y285" s="54"/>
      <c r="Z285" s="54"/>
      <c r="AA285" s="54"/>
      <c r="AB285" s="54"/>
      <c r="AC285" s="54"/>
      <c r="AD285" s="54"/>
      <c r="AE285" s="54"/>
      <c r="AF285" s="54"/>
      <c r="AG285" s="54"/>
      <c r="AH285" s="54"/>
      <c r="AI285" s="54"/>
      <c r="AJ285" s="54"/>
      <c r="AK285" s="318"/>
      <c r="AL285" s="54"/>
      <c r="AM285" s="54"/>
    </row>
    <row r="286" spans="1:39">
      <c r="A286" s="54"/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  <c r="P286" s="54"/>
      <c r="Q286" s="54"/>
      <c r="R286" s="54"/>
      <c r="S286" s="54"/>
      <c r="T286" s="317"/>
      <c r="U286" s="54"/>
      <c r="V286" s="54"/>
      <c r="W286" s="54"/>
      <c r="X286" s="54"/>
      <c r="Y286" s="54"/>
      <c r="Z286" s="54"/>
      <c r="AA286" s="54"/>
      <c r="AB286" s="54"/>
      <c r="AC286" s="54"/>
      <c r="AD286" s="54"/>
      <c r="AE286" s="54"/>
      <c r="AF286" s="54"/>
      <c r="AG286" s="54"/>
      <c r="AH286" s="54"/>
      <c r="AI286" s="54"/>
      <c r="AJ286" s="54"/>
      <c r="AK286" s="318"/>
      <c r="AL286" s="54"/>
      <c r="AM286" s="54"/>
    </row>
    <row r="287" spans="1:39">
      <c r="A287" s="54"/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  <c r="P287" s="54"/>
      <c r="Q287" s="54"/>
      <c r="R287" s="54"/>
      <c r="S287" s="54"/>
      <c r="T287" s="317"/>
      <c r="U287" s="54"/>
      <c r="V287" s="54"/>
      <c r="W287" s="54"/>
      <c r="X287" s="54"/>
      <c r="Y287" s="54"/>
      <c r="Z287" s="54"/>
      <c r="AA287" s="54"/>
      <c r="AB287" s="54"/>
      <c r="AC287" s="54"/>
      <c r="AD287" s="54"/>
      <c r="AE287" s="54"/>
      <c r="AF287" s="54"/>
      <c r="AG287" s="54"/>
      <c r="AH287" s="54"/>
      <c r="AI287" s="54"/>
      <c r="AJ287" s="54"/>
      <c r="AK287" s="318"/>
      <c r="AL287" s="54"/>
      <c r="AM287" s="54"/>
    </row>
    <row r="288" spans="1:39">
      <c r="A288" s="54"/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  <c r="P288" s="54"/>
      <c r="Q288" s="54"/>
      <c r="R288" s="54"/>
      <c r="S288" s="54"/>
      <c r="T288" s="317"/>
      <c r="U288" s="54"/>
      <c r="V288" s="54"/>
      <c r="W288" s="54"/>
      <c r="X288" s="54"/>
      <c r="Y288" s="54"/>
      <c r="Z288" s="54"/>
      <c r="AA288" s="54"/>
      <c r="AB288" s="54"/>
      <c r="AC288" s="54"/>
      <c r="AD288" s="54"/>
      <c r="AE288" s="54"/>
      <c r="AF288" s="54"/>
      <c r="AG288" s="54"/>
      <c r="AH288" s="54"/>
      <c r="AI288" s="54"/>
      <c r="AJ288" s="54"/>
      <c r="AK288" s="318"/>
      <c r="AL288" s="54"/>
      <c r="AM288" s="54"/>
    </row>
    <row r="289" spans="1:39">
      <c r="A289" s="54"/>
      <c r="B289" s="54"/>
      <c r="C289" s="54"/>
      <c r="D289" s="319" t="s">
        <v>16</v>
      </c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  <c r="P289" s="54"/>
      <c r="Q289" s="54"/>
      <c r="R289" s="54"/>
      <c r="S289" s="54"/>
      <c r="T289" s="317"/>
      <c r="U289" s="54"/>
      <c r="V289" s="54"/>
      <c r="W289" s="54"/>
      <c r="X289" s="54"/>
      <c r="Y289" s="54"/>
      <c r="Z289" s="54"/>
      <c r="AA289" s="54"/>
      <c r="AB289" s="54"/>
      <c r="AC289" s="54"/>
      <c r="AD289" s="54"/>
      <c r="AE289" s="54"/>
      <c r="AF289" s="54"/>
      <c r="AG289" s="54"/>
      <c r="AH289" s="54"/>
      <c r="AI289" s="54"/>
      <c r="AJ289" s="54"/>
      <c r="AK289" s="318"/>
      <c r="AL289" s="54"/>
      <c r="AM289" s="54"/>
    </row>
    <row r="290" spans="1:39">
      <c r="A290" s="54"/>
      <c r="B290" s="54"/>
      <c r="C290" s="54"/>
      <c r="D290" s="319" t="s">
        <v>17</v>
      </c>
      <c r="E290" s="54"/>
      <c r="F290" s="54"/>
      <c r="G290" s="54"/>
      <c r="H290" s="203"/>
      <c r="I290" s="218" t="s">
        <v>14</v>
      </c>
      <c r="J290" s="218"/>
      <c r="K290" s="218"/>
      <c r="L290" s="54"/>
      <c r="M290" s="54"/>
      <c r="N290" s="54"/>
      <c r="O290" s="54"/>
      <c r="P290" s="54"/>
      <c r="Q290" s="54"/>
      <c r="R290" s="54"/>
      <c r="S290" s="54"/>
      <c r="T290" s="317"/>
      <c r="U290" s="54"/>
      <c r="V290" s="54"/>
      <c r="W290" s="54"/>
      <c r="X290" s="54"/>
      <c r="Y290" s="54"/>
      <c r="Z290" s="54"/>
      <c r="AA290" s="54"/>
      <c r="AB290" s="54"/>
      <c r="AC290" s="54"/>
      <c r="AD290" s="54"/>
      <c r="AE290" s="54"/>
      <c r="AF290" s="54"/>
      <c r="AG290" s="54"/>
      <c r="AH290" s="54"/>
      <c r="AI290" s="54"/>
      <c r="AJ290" s="54"/>
      <c r="AK290" s="318"/>
      <c r="AL290" s="54"/>
      <c r="AM290" s="54"/>
    </row>
    <row r="291" spans="1:39" ht="15.75">
      <c r="A291" s="54"/>
      <c r="B291" s="54"/>
      <c r="C291" s="54"/>
      <c r="D291" s="319" t="s">
        <v>18</v>
      </c>
      <c r="E291" s="54"/>
      <c r="F291" s="54"/>
      <c r="G291" s="54"/>
      <c r="H291" s="203"/>
      <c r="I291" s="219" t="s">
        <v>15</v>
      </c>
      <c r="J291" s="219"/>
      <c r="K291" s="219"/>
      <c r="L291" s="54"/>
      <c r="M291" s="54"/>
      <c r="N291" s="54"/>
      <c r="O291" s="54"/>
      <c r="P291" s="54"/>
      <c r="Q291" s="54"/>
      <c r="R291" s="54"/>
      <c r="S291" s="54"/>
      <c r="T291" s="317"/>
      <c r="U291" s="54"/>
      <c r="V291" s="54"/>
      <c r="W291" s="54"/>
      <c r="X291" s="54"/>
      <c r="Y291" s="54"/>
      <c r="Z291" s="54"/>
      <c r="AA291" s="54"/>
      <c r="AB291" s="54"/>
      <c r="AC291" s="54"/>
      <c r="AD291" s="54"/>
      <c r="AE291" s="54"/>
      <c r="AF291" s="54"/>
      <c r="AG291" s="54"/>
      <c r="AH291" s="54"/>
      <c r="AI291" s="54"/>
      <c r="AJ291" s="54"/>
      <c r="AK291" s="318"/>
      <c r="AL291" s="54"/>
      <c r="AM291" s="54"/>
    </row>
    <row r="292" spans="1:39">
      <c r="A292" s="54"/>
      <c r="B292" s="54"/>
      <c r="C292" s="54"/>
      <c r="D292" s="319" t="s">
        <v>19</v>
      </c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  <c r="P292" s="54"/>
      <c r="Q292" s="54"/>
      <c r="R292" s="54"/>
      <c r="S292" s="54"/>
      <c r="T292" s="317"/>
      <c r="U292" s="54"/>
      <c r="V292" s="54"/>
      <c r="W292" s="54"/>
      <c r="X292" s="54"/>
      <c r="Y292" s="54"/>
      <c r="Z292" s="54"/>
      <c r="AA292" s="54"/>
      <c r="AB292" s="54"/>
      <c r="AC292" s="54"/>
      <c r="AD292" s="54"/>
      <c r="AE292" s="54"/>
      <c r="AF292" s="54"/>
      <c r="AG292" s="54"/>
      <c r="AH292" s="54"/>
      <c r="AI292" s="54"/>
      <c r="AJ292" s="54"/>
      <c r="AK292" s="318"/>
      <c r="AL292" s="54"/>
      <c r="AM292" s="54"/>
    </row>
    <row r="293" spans="1:39" ht="26.25">
      <c r="A293" s="54"/>
      <c r="B293" s="54"/>
      <c r="C293" s="54"/>
      <c r="D293" s="319" t="s">
        <v>20</v>
      </c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  <c r="P293" s="54"/>
      <c r="Q293" s="54"/>
      <c r="R293" s="54"/>
      <c r="S293" s="54"/>
      <c r="T293" s="317"/>
      <c r="U293" s="54"/>
      <c r="V293" s="54"/>
      <c r="W293" s="54"/>
      <c r="X293" s="54"/>
      <c r="Y293" s="54"/>
      <c r="Z293" s="54"/>
      <c r="AA293" s="54"/>
      <c r="AB293" s="54"/>
      <c r="AC293" s="54"/>
      <c r="AD293" s="54"/>
      <c r="AE293" s="54"/>
      <c r="AF293" s="54"/>
      <c r="AG293" s="54"/>
      <c r="AH293" s="54"/>
      <c r="AI293" s="54"/>
      <c r="AJ293" s="54"/>
      <c r="AK293" s="318"/>
      <c r="AL293" s="54"/>
      <c r="AM293" s="54"/>
    </row>
    <row r="294" spans="1:39">
      <c r="A294" s="54"/>
      <c r="B294" s="54"/>
      <c r="C294" s="54"/>
      <c r="D294" s="319" t="s">
        <v>21</v>
      </c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  <c r="P294" s="54"/>
      <c r="Q294" s="54"/>
      <c r="R294" s="54"/>
      <c r="S294" s="54"/>
      <c r="T294" s="317"/>
      <c r="U294" s="54"/>
      <c r="V294" s="54"/>
      <c r="W294" s="54"/>
      <c r="X294" s="54"/>
      <c r="Y294" s="54"/>
      <c r="Z294" s="54"/>
      <c r="AA294" s="54"/>
      <c r="AB294" s="54"/>
      <c r="AC294" s="54"/>
      <c r="AD294" s="54"/>
      <c r="AE294" s="54"/>
      <c r="AF294" s="54"/>
      <c r="AG294" s="54"/>
      <c r="AH294" s="54"/>
      <c r="AI294" s="54"/>
      <c r="AJ294" s="54"/>
      <c r="AK294" s="318"/>
      <c r="AL294" s="54"/>
      <c r="AM294" s="54"/>
    </row>
    <row r="295" spans="1:39">
      <c r="A295" s="54"/>
      <c r="B295" s="54"/>
      <c r="C295" s="54"/>
      <c r="D295" s="319" t="s">
        <v>22</v>
      </c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  <c r="P295" s="54"/>
      <c r="Q295" s="54"/>
      <c r="R295" s="54"/>
      <c r="S295" s="54"/>
      <c r="T295" s="317"/>
      <c r="U295" s="54"/>
      <c r="V295" s="54"/>
      <c r="W295" s="54"/>
      <c r="X295" s="54"/>
      <c r="Y295" s="54"/>
      <c r="Z295" s="54"/>
      <c r="AA295" s="54"/>
      <c r="AB295" s="54"/>
      <c r="AC295" s="54"/>
      <c r="AD295" s="54"/>
      <c r="AE295" s="54"/>
      <c r="AF295" s="54"/>
      <c r="AG295" s="54"/>
      <c r="AH295" s="54"/>
      <c r="AI295" s="54"/>
      <c r="AJ295" s="54"/>
      <c r="AK295" s="318"/>
      <c r="AL295" s="54"/>
      <c r="AM295" s="54"/>
    </row>
    <row r="296" spans="1:39">
      <c r="A296" s="54"/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  <c r="P296" s="54"/>
      <c r="Q296" s="54"/>
      <c r="R296" s="54"/>
      <c r="S296" s="54"/>
      <c r="T296" s="317"/>
      <c r="U296" s="54"/>
      <c r="V296" s="54"/>
      <c r="W296" s="54"/>
      <c r="X296" s="54"/>
      <c r="Y296" s="54"/>
      <c r="Z296" s="54"/>
      <c r="AA296" s="54"/>
      <c r="AB296" s="54"/>
      <c r="AC296" s="54"/>
      <c r="AD296" s="54"/>
      <c r="AE296" s="54"/>
      <c r="AF296" s="54"/>
      <c r="AG296" s="54"/>
      <c r="AH296" s="54"/>
      <c r="AI296" s="54"/>
      <c r="AJ296" s="54"/>
      <c r="AK296" s="318"/>
      <c r="AL296" s="54"/>
      <c r="AM296" s="54"/>
    </row>
    <row r="297" spans="1:39">
      <c r="A297" s="54"/>
      <c r="B297" s="54"/>
      <c r="C297" s="54"/>
      <c r="D297" s="54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  <c r="P297" s="54"/>
      <c r="Q297" s="54"/>
      <c r="R297" s="54"/>
      <c r="S297" s="54"/>
      <c r="T297" s="317"/>
      <c r="U297" s="54"/>
      <c r="V297" s="54"/>
      <c r="W297" s="54"/>
      <c r="X297" s="54"/>
      <c r="Y297" s="54"/>
      <c r="Z297" s="54"/>
      <c r="AA297" s="54"/>
      <c r="AB297" s="54"/>
      <c r="AC297" s="54"/>
      <c r="AD297" s="54"/>
      <c r="AE297" s="54"/>
      <c r="AF297" s="54"/>
      <c r="AG297" s="54"/>
      <c r="AH297" s="54"/>
      <c r="AI297" s="54"/>
      <c r="AJ297" s="54"/>
      <c r="AK297" s="318"/>
      <c r="AL297" s="54"/>
      <c r="AM297" s="54"/>
    </row>
    <row r="298" spans="1:39">
      <c r="A298" s="54"/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4"/>
      <c r="M298" s="54"/>
      <c r="N298" s="54"/>
      <c r="O298" s="54"/>
      <c r="P298" s="54"/>
      <c r="Q298" s="54"/>
      <c r="R298" s="54"/>
      <c r="S298" s="54"/>
      <c r="T298" s="317"/>
      <c r="U298" s="54"/>
      <c r="V298" s="54"/>
      <c r="W298" s="54"/>
      <c r="X298" s="54"/>
      <c r="Y298" s="54"/>
      <c r="Z298" s="54"/>
      <c r="AA298" s="54"/>
      <c r="AB298" s="54"/>
      <c r="AC298" s="54"/>
      <c r="AD298" s="54"/>
      <c r="AE298" s="54"/>
      <c r="AF298" s="54"/>
      <c r="AG298" s="54"/>
      <c r="AH298" s="54"/>
      <c r="AI298" s="54"/>
      <c r="AJ298" s="54"/>
      <c r="AK298" s="318"/>
      <c r="AL298" s="54"/>
      <c r="AM298" s="54"/>
    </row>
    <row r="299" spans="1:39">
      <c r="A299" s="54"/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4"/>
      <c r="M299" s="54"/>
      <c r="N299" s="54"/>
      <c r="O299" s="54"/>
      <c r="P299" s="54"/>
      <c r="Q299" s="54"/>
      <c r="R299" s="54"/>
      <c r="S299" s="54"/>
      <c r="T299" s="317"/>
      <c r="U299" s="54"/>
      <c r="V299" s="54"/>
      <c r="W299" s="54"/>
      <c r="X299" s="54"/>
      <c r="Y299" s="54"/>
      <c r="Z299" s="54"/>
      <c r="AA299" s="54"/>
      <c r="AB299" s="54"/>
      <c r="AC299" s="54"/>
      <c r="AD299" s="54"/>
      <c r="AE299" s="54"/>
      <c r="AF299" s="54"/>
      <c r="AG299" s="54"/>
      <c r="AH299" s="54"/>
      <c r="AI299" s="54"/>
      <c r="AJ299" s="54"/>
      <c r="AK299" s="318"/>
      <c r="AL299" s="54"/>
      <c r="AM299" s="54"/>
    </row>
    <row r="300" spans="1:39">
      <c r="A300" s="54"/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4"/>
      <c r="M300" s="54"/>
      <c r="N300" s="54"/>
      <c r="O300" s="54"/>
      <c r="P300" s="54"/>
      <c r="Q300" s="54"/>
      <c r="R300" s="54"/>
      <c r="S300" s="54"/>
      <c r="T300" s="317"/>
      <c r="U300" s="54"/>
      <c r="V300" s="54"/>
      <c r="W300" s="54"/>
      <c r="X300" s="54"/>
      <c r="Y300" s="54"/>
      <c r="Z300" s="54"/>
      <c r="AA300" s="54"/>
      <c r="AB300" s="54"/>
      <c r="AC300" s="54"/>
      <c r="AD300" s="54"/>
      <c r="AE300" s="54"/>
      <c r="AF300" s="54"/>
      <c r="AG300" s="54"/>
      <c r="AH300" s="54"/>
      <c r="AI300" s="54"/>
      <c r="AJ300" s="54"/>
      <c r="AK300" s="318"/>
      <c r="AL300" s="54"/>
      <c r="AM300" s="54"/>
    </row>
    <row r="301" spans="1:39">
      <c r="A301" s="54"/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317"/>
      <c r="U301" s="54"/>
      <c r="V301" s="54"/>
      <c r="W301" s="54"/>
      <c r="X301" s="54"/>
      <c r="Y301" s="54"/>
      <c r="Z301" s="54"/>
      <c r="AA301" s="54"/>
      <c r="AB301" s="54"/>
      <c r="AC301" s="54"/>
      <c r="AD301" s="54"/>
      <c r="AE301" s="54"/>
      <c r="AF301" s="54"/>
      <c r="AG301" s="54"/>
      <c r="AH301" s="54"/>
      <c r="AI301" s="54"/>
      <c r="AJ301" s="54"/>
      <c r="AK301" s="318"/>
      <c r="AL301" s="54"/>
      <c r="AM301" s="54"/>
    </row>
    <row r="302" spans="1:39">
      <c r="A302" s="54"/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54"/>
      <c r="M302" s="54"/>
      <c r="N302" s="54"/>
      <c r="O302" s="54"/>
      <c r="P302" s="54"/>
      <c r="Q302" s="54"/>
      <c r="R302" s="54"/>
      <c r="S302" s="54"/>
      <c r="T302" s="317"/>
      <c r="U302" s="54"/>
      <c r="V302" s="54"/>
      <c r="W302" s="54"/>
      <c r="X302" s="54"/>
      <c r="Y302" s="54"/>
      <c r="Z302" s="54"/>
      <c r="AA302" s="54"/>
      <c r="AB302" s="54"/>
      <c r="AC302" s="54"/>
      <c r="AD302" s="54"/>
      <c r="AE302" s="54"/>
      <c r="AF302" s="54"/>
      <c r="AG302" s="54"/>
      <c r="AH302" s="54"/>
      <c r="AI302" s="54"/>
      <c r="AJ302" s="54"/>
      <c r="AK302" s="318"/>
      <c r="AL302" s="54"/>
      <c r="AM302" s="54"/>
    </row>
    <row r="303" spans="1:39">
      <c r="A303" s="54"/>
      <c r="B303" s="54"/>
      <c r="C303" s="54"/>
      <c r="D303" s="54"/>
      <c r="E303" s="54"/>
      <c r="F303" s="54"/>
      <c r="G303" s="54"/>
      <c r="H303" s="54"/>
      <c r="I303" s="54"/>
      <c r="J303" s="54"/>
      <c r="K303" s="54"/>
      <c r="L303" s="54"/>
      <c r="M303" s="54"/>
      <c r="N303" s="54"/>
      <c r="O303" s="54"/>
      <c r="P303" s="54"/>
      <c r="Q303" s="54"/>
      <c r="R303" s="54"/>
      <c r="S303" s="54"/>
      <c r="T303" s="317"/>
      <c r="U303" s="54"/>
      <c r="V303" s="54"/>
      <c r="W303" s="54"/>
      <c r="X303" s="54"/>
      <c r="Y303" s="54"/>
      <c r="Z303" s="54"/>
      <c r="AA303" s="54"/>
      <c r="AB303" s="54"/>
      <c r="AC303" s="54"/>
      <c r="AD303" s="54"/>
      <c r="AE303" s="54"/>
      <c r="AF303" s="54"/>
      <c r="AG303" s="54"/>
      <c r="AH303" s="54"/>
      <c r="AI303" s="54"/>
      <c r="AJ303" s="54"/>
      <c r="AK303" s="318"/>
      <c r="AL303" s="54"/>
      <c r="AM303" s="54"/>
    </row>
    <row r="304" spans="1:39">
      <c r="A304" s="54"/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4"/>
      <c r="M304" s="54"/>
      <c r="N304" s="54"/>
      <c r="O304" s="54"/>
      <c r="P304" s="54"/>
      <c r="Q304" s="54"/>
      <c r="R304" s="54"/>
      <c r="S304" s="54"/>
      <c r="T304" s="317"/>
      <c r="U304" s="54"/>
      <c r="V304" s="54"/>
      <c r="W304" s="54"/>
      <c r="X304" s="54"/>
      <c r="Y304" s="54"/>
      <c r="Z304" s="54"/>
      <c r="AA304" s="54"/>
      <c r="AB304" s="54"/>
      <c r="AC304" s="54"/>
      <c r="AD304" s="54"/>
      <c r="AE304" s="54"/>
      <c r="AF304" s="54"/>
      <c r="AG304" s="54"/>
      <c r="AH304" s="54"/>
      <c r="AI304" s="54"/>
      <c r="AJ304" s="54"/>
      <c r="AK304" s="318"/>
      <c r="AL304" s="54"/>
      <c r="AM304" s="54"/>
    </row>
    <row r="305" spans="1:39">
      <c r="A305" s="54"/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4"/>
      <c r="M305" s="54"/>
      <c r="N305" s="54"/>
      <c r="O305" s="54"/>
      <c r="P305" s="54"/>
      <c r="Q305" s="54"/>
      <c r="R305" s="54"/>
      <c r="S305" s="54"/>
      <c r="T305" s="317"/>
      <c r="U305" s="54"/>
      <c r="V305" s="54"/>
      <c r="W305" s="54"/>
      <c r="X305" s="54"/>
      <c r="Y305" s="54"/>
      <c r="Z305" s="54"/>
      <c r="AA305" s="54"/>
      <c r="AB305" s="54"/>
      <c r="AC305" s="54"/>
      <c r="AD305" s="54"/>
      <c r="AE305" s="54"/>
      <c r="AF305" s="54"/>
      <c r="AG305" s="54"/>
      <c r="AH305" s="54"/>
      <c r="AI305" s="54"/>
      <c r="AJ305" s="54"/>
      <c r="AK305" s="318"/>
      <c r="AL305" s="54"/>
      <c r="AM305" s="54"/>
    </row>
    <row r="306" spans="1:39">
      <c r="A306" s="54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54"/>
      <c r="P306" s="54"/>
      <c r="Q306" s="54"/>
      <c r="R306" s="54"/>
      <c r="S306" s="54"/>
      <c r="T306" s="317"/>
      <c r="U306" s="54"/>
      <c r="V306" s="54"/>
      <c r="W306" s="54"/>
      <c r="X306" s="54"/>
      <c r="Y306" s="54"/>
      <c r="Z306" s="54"/>
      <c r="AA306" s="54"/>
      <c r="AB306" s="54"/>
      <c r="AC306" s="54"/>
      <c r="AD306" s="54"/>
      <c r="AE306" s="54"/>
      <c r="AF306" s="54"/>
      <c r="AG306" s="54"/>
      <c r="AH306" s="54"/>
      <c r="AI306" s="54"/>
      <c r="AJ306" s="54"/>
      <c r="AK306" s="318"/>
      <c r="AL306" s="54"/>
      <c r="AM306" s="54"/>
    </row>
    <row r="307" spans="1:39">
      <c r="A307" s="54"/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4"/>
      <c r="M307" s="54"/>
      <c r="N307" s="54"/>
      <c r="O307" s="54"/>
      <c r="P307" s="54"/>
      <c r="Q307" s="54"/>
      <c r="R307" s="54"/>
      <c r="S307" s="54"/>
      <c r="T307" s="317"/>
      <c r="U307" s="54"/>
      <c r="V307" s="54"/>
      <c r="W307" s="54"/>
      <c r="X307" s="54"/>
      <c r="Y307" s="54"/>
      <c r="Z307" s="54"/>
      <c r="AA307" s="54"/>
      <c r="AB307" s="54"/>
      <c r="AC307" s="54"/>
      <c r="AD307" s="54"/>
      <c r="AE307" s="54"/>
      <c r="AF307" s="54"/>
      <c r="AG307" s="54"/>
      <c r="AH307" s="54"/>
      <c r="AI307" s="54"/>
      <c r="AJ307" s="54"/>
      <c r="AK307" s="318"/>
      <c r="AL307" s="54"/>
      <c r="AM307" s="54"/>
    </row>
    <row r="308" spans="1:39">
      <c r="A308" s="54"/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4"/>
      <c r="M308" s="54"/>
      <c r="N308" s="54"/>
      <c r="O308" s="54"/>
      <c r="P308" s="54"/>
      <c r="Q308" s="54"/>
      <c r="R308" s="54"/>
      <c r="S308" s="54"/>
      <c r="T308" s="317"/>
      <c r="U308" s="54"/>
      <c r="V308" s="54"/>
      <c r="W308" s="54"/>
      <c r="X308" s="54"/>
      <c r="Y308" s="54"/>
      <c r="Z308" s="54"/>
      <c r="AA308" s="54"/>
      <c r="AB308" s="54"/>
      <c r="AC308" s="54"/>
      <c r="AD308" s="54"/>
      <c r="AE308" s="54"/>
      <c r="AF308" s="54"/>
      <c r="AG308" s="54"/>
      <c r="AH308" s="54"/>
      <c r="AI308" s="54"/>
      <c r="AJ308" s="54"/>
      <c r="AK308" s="318"/>
      <c r="AL308" s="54"/>
      <c r="AM308" s="54"/>
    </row>
    <row r="309" spans="1:39">
      <c r="A309" s="54"/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4"/>
      <c r="M309" s="54"/>
      <c r="N309" s="54"/>
      <c r="O309" s="54"/>
      <c r="P309" s="54"/>
      <c r="Q309" s="54"/>
      <c r="R309" s="54"/>
      <c r="S309" s="54"/>
      <c r="T309" s="317"/>
      <c r="U309" s="54"/>
      <c r="V309" s="54"/>
      <c r="W309" s="54"/>
      <c r="X309" s="54"/>
      <c r="Y309" s="54"/>
      <c r="Z309" s="54"/>
      <c r="AA309" s="54"/>
      <c r="AB309" s="54"/>
      <c r="AC309" s="54"/>
      <c r="AD309" s="54"/>
      <c r="AE309" s="54"/>
      <c r="AF309" s="54"/>
      <c r="AG309" s="54"/>
      <c r="AH309" s="54"/>
      <c r="AI309" s="54"/>
      <c r="AJ309" s="54"/>
      <c r="AK309" s="318"/>
      <c r="AL309" s="54"/>
      <c r="AM309" s="54"/>
    </row>
    <row r="310" spans="1:39">
      <c r="A310" s="54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  <c r="P310" s="54"/>
      <c r="Q310" s="54"/>
      <c r="R310" s="54"/>
      <c r="S310" s="54"/>
      <c r="T310" s="317"/>
      <c r="U310" s="54"/>
      <c r="V310" s="54"/>
      <c r="W310" s="54"/>
      <c r="X310" s="54"/>
      <c r="Y310" s="54"/>
      <c r="Z310" s="54"/>
      <c r="AA310" s="54"/>
      <c r="AB310" s="54"/>
      <c r="AC310" s="54"/>
      <c r="AD310" s="54"/>
      <c r="AE310" s="54"/>
      <c r="AF310" s="54"/>
      <c r="AG310" s="54"/>
      <c r="AH310" s="54"/>
      <c r="AI310" s="54"/>
      <c r="AJ310" s="54"/>
      <c r="AK310" s="318"/>
      <c r="AL310" s="54"/>
      <c r="AM310" s="54"/>
    </row>
    <row r="311" spans="1:39">
      <c r="A311" s="54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4"/>
      <c r="R311" s="54"/>
      <c r="S311" s="54"/>
      <c r="T311" s="317"/>
      <c r="U311" s="54"/>
      <c r="V311" s="54"/>
      <c r="W311" s="54"/>
      <c r="X311" s="54"/>
      <c r="Y311" s="54"/>
      <c r="Z311" s="54"/>
      <c r="AA311" s="54"/>
      <c r="AB311" s="54"/>
      <c r="AC311" s="54"/>
      <c r="AD311" s="54"/>
      <c r="AE311" s="54"/>
      <c r="AF311" s="54"/>
      <c r="AG311" s="54"/>
      <c r="AH311" s="54"/>
      <c r="AI311" s="54"/>
      <c r="AJ311" s="54"/>
      <c r="AK311" s="318"/>
      <c r="AL311" s="54"/>
      <c r="AM311" s="54"/>
    </row>
    <row r="312" spans="1:39">
      <c r="A312" s="54"/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4"/>
      <c r="M312" s="54"/>
      <c r="N312" s="54"/>
      <c r="O312" s="54"/>
      <c r="P312" s="54"/>
      <c r="Q312" s="54"/>
      <c r="R312" s="54"/>
      <c r="S312" s="54"/>
      <c r="T312" s="317"/>
      <c r="U312" s="54"/>
      <c r="V312" s="54"/>
      <c r="W312" s="54"/>
      <c r="X312" s="54"/>
      <c r="Y312" s="54"/>
      <c r="Z312" s="54"/>
      <c r="AA312" s="54"/>
      <c r="AB312" s="54"/>
      <c r="AC312" s="54"/>
      <c r="AD312" s="54"/>
      <c r="AE312" s="54"/>
      <c r="AF312" s="54"/>
      <c r="AG312" s="54"/>
      <c r="AH312" s="54"/>
      <c r="AI312" s="54"/>
      <c r="AJ312" s="54"/>
      <c r="AK312" s="318"/>
      <c r="AL312" s="54"/>
      <c r="AM312" s="54"/>
    </row>
    <row r="313" spans="1:39">
      <c r="A313" s="54"/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4"/>
      <c r="M313" s="54"/>
      <c r="N313" s="54"/>
      <c r="O313" s="54"/>
      <c r="P313" s="54"/>
      <c r="Q313" s="54"/>
      <c r="R313" s="54"/>
      <c r="S313" s="54"/>
      <c r="T313" s="317"/>
      <c r="U313" s="54"/>
      <c r="V313" s="54"/>
      <c r="W313" s="54"/>
      <c r="X313" s="54"/>
      <c r="Y313" s="54"/>
      <c r="Z313" s="54"/>
      <c r="AA313" s="54"/>
      <c r="AB313" s="54"/>
      <c r="AC313" s="54"/>
      <c r="AD313" s="54"/>
      <c r="AE313" s="54"/>
      <c r="AF313" s="54"/>
      <c r="AG313" s="54"/>
      <c r="AH313" s="54"/>
      <c r="AI313" s="54"/>
      <c r="AJ313" s="54"/>
      <c r="AK313" s="318"/>
      <c r="AL313" s="54"/>
      <c r="AM313" s="54"/>
    </row>
    <row r="314" spans="1:39">
      <c r="A314" s="54"/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4"/>
      <c r="M314" s="54"/>
      <c r="N314" s="54"/>
      <c r="O314" s="54"/>
      <c r="P314" s="54"/>
      <c r="Q314" s="54"/>
      <c r="R314" s="54"/>
      <c r="S314" s="54"/>
      <c r="T314" s="317"/>
      <c r="U314" s="54"/>
      <c r="V314" s="54"/>
      <c r="W314" s="54"/>
      <c r="X314" s="54"/>
      <c r="Y314" s="54"/>
      <c r="Z314" s="54"/>
      <c r="AA314" s="54"/>
      <c r="AB314" s="54"/>
      <c r="AC314" s="54"/>
      <c r="AD314" s="54"/>
      <c r="AE314" s="54"/>
      <c r="AF314" s="54"/>
      <c r="AG314" s="54"/>
      <c r="AH314" s="54"/>
      <c r="AI314" s="54"/>
      <c r="AJ314" s="54"/>
      <c r="AK314" s="318"/>
      <c r="AL314" s="54"/>
      <c r="AM314" s="54"/>
    </row>
    <row r="315" spans="1:39">
      <c r="A315" s="54"/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4"/>
      <c r="M315" s="54"/>
      <c r="N315" s="54"/>
      <c r="O315" s="54"/>
      <c r="P315" s="54"/>
      <c r="Q315" s="54"/>
      <c r="R315" s="54"/>
      <c r="S315" s="54"/>
      <c r="T315" s="317"/>
      <c r="U315" s="54"/>
      <c r="V315" s="54"/>
      <c r="W315" s="54"/>
      <c r="X315" s="54"/>
      <c r="Y315" s="54"/>
      <c r="Z315" s="54"/>
      <c r="AA315" s="54"/>
      <c r="AB315" s="54"/>
      <c r="AC315" s="54"/>
      <c r="AD315" s="54"/>
      <c r="AE315" s="54"/>
      <c r="AF315" s="54"/>
      <c r="AG315" s="54"/>
      <c r="AH315" s="54"/>
      <c r="AI315" s="54"/>
      <c r="AJ315" s="54"/>
      <c r="AK315" s="318"/>
      <c r="AL315" s="54"/>
      <c r="AM315" s="54"/>
    </row>
    <row r="316" spans="1:39">
      <c r="A316" s="54"/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4"/>
      <c r="M316" s="54"/>
      <c r="N316" s="54"/>
      <c r="O316" s="54"/>
      <c r="P316" s="54"/>
      <c r="Q316" s="54"/>
      <c r="R316" s="54"/>
      <c r="S316" s="54"/>
      <c r="T316" s="317"/>
      <c r="U316" s="54"/>
      <c r="V316" s="54"/>
      <c r="W316" s="54"/>
      <c r="X316" s="54"/>
      <c r="Y316" s="54"/>
      <c r="Z316" s="54"/>
      <c r="AA316" s="54"/>
      <c r="AB316" s="54"/>
      <c r="AC316" s="54"/>
      <c r="AD316" s="54"/>
      <c r="AE316" s="54"/>
      <c r="AF316" s="54"/>
      <c r="AG316" s="54"/>
      <c r="AH316" s="54"/>
      <c r="AI316" s="54"/>
      <c r="AJ316" s="54"/>
      <c r="AK316" s="318"/>
      <c r="AL316" s="54"/>
      <c r="AM316" s="54"/>
    </row>
    <row r="317" spans="1:39">
      <c r="A317" s="54"/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4"/>
      <c r="M317" s="54"/>
      <c r="N317" s="54"/>
      <c r="O317" s="54"/>
      <c r="P317" s="54"/>
      <c r="Q317" s="54"/>
      <c r="R317" s="54"/>
      <c r="S317" s="54"/>
      <c r="T317" s="317"/>
      <c r="U317" s="54"/>
      <c r="V317" s="54"/>
      <c r="W317" s="54"/>
      <c r="X317" s="54"/>
      <c r="Y317" s="54"/>
      <c r="Z317" s="54"/>
      <c r="AA317" s="54"/>
      <c r="AB317" s="54"/>
      <c r="AC317" s="54"/>
      <c r="AD317" s="54"/>
      <c r="AE317" s="54"/>
      <c r="AF317" s="54"/>
      <c r="AG317" s="54"/>
      <c r="AH317" s="54"/>
      <c r="AI317" s="54"/>
      <c r="AJ317" s="54"/>
      <c r="AK317" s="318"/>
      <c r="AL317" s="54"/>
      <c r="AM317" s="54"/>
    </row>
    <row r="318" spans="1:39">
      <c r="A318" s="54"/>
      <c r="B318" s="54"/>
      <c r="C318" s="54"/>
      <c r="D318" s="54"/>
      <c r="E318" s="54"/>
      <c r="F318" s="54"/>
      <c r="G318" s="54"/>
      <c r="H318" s="54"/>
      <c r="I318" s="54"/>
      <c r="J318" s="54"/>
      <c r="K318" s="54"/>
      <c r="L318" s="54"/>
      <c r="M318" s="54"/>
      <c r="N318" s="54"/>
      <c r="O318" s="54"/>
      <c r="P318" s="54"/>
      <c r="Q318" s="54"/>
      <c r="R318" s="54"/>
      <c r="S318" s="54"/>
      <c r="T318" s="317"/>
      <c r="U318" s="54"/>
      <c r="V318" s="54"/>
      <c r="W318" s="54"/>
      <c r="X318" s="54"/>
      <c r="Y318" s="54"/>
      <c r="Z318" s="54"/>
      <c r="AA318" s="54"/>
      <c r="AB318" s="54"/>
      <c r="AC318" s="54"/>
      <c r="AD318" s="54"/>
      <c r="AE318" s="54"/>
      <c r="AF318" s="54"/>
      <c r="AG318" s="54"/>
      <c r="AH318" s="54"/>
      <c r="AI318" s="54"/>
      <c r="AJ318" s="54"/>
      <c r="AK318" s="318"/>
      <c r="AL318" s="54"/>
      <c r="AM318" s="54"/>
    </row>
    <row r="319" spans="1:39">
      <c r="A319" s="54"/>
      <c r="B319" s="54"/>
      <c r="C319" s="54"/>
      <c r="D319" s="54"/>
      <c r="E319" s="54"/>
      <c r="F319" s="54"/>
      <c r="G319" s="54"/>
      <c r="H319" s="54"/>
      <c r="I319" s="54"/>
      <c r="J319" s="54"/>
      <c r="K319" s="54"/>
      <c r="L319" s="54"/>
      <c r="M319" s="54"/>
      <c r="N319" s="54"/>
      <c r="O319" s="54"/>
      <c r="P319" s="54"/>
      <c r="Q319" s="54"/>
      <c r="R319" s="54"/>
      <c r="S319" s="54"/>
      <c r="T319" s="317"/>
      <c r="U319" s="54"/>
      <c r="V319" s="54"/>
      <c r="W319" s="54"/>
      <c r="X319" s="54"/>
      <c r="Y319" s="54"/>
      <c r="Z319" s="54"/>
      <c r="AA319" s="54"/>
      <c r="AB319" s="54"/>
      <c r="AC319" s="54"/>
      <c r="AD319" s="54"/>
      <c r="AE319" s="54"/>
      <c r="AF319" s="54"/>
      <c r="AG319" s="54"/>
      <c r="AH319" s="54"/>
      <c r="AI319" s="54"/>
      <c r="AJ319" s="54"/>
      <c r="AK319" s="318"/>
      <c r="AL319" s="54"/>
      <c r="AM319" s="54"/>
    </row>
    <row r="320" spans="1:39">
      <c r="A320" s="54"/>
      <c r="B320" s="54"/>
      <c r="C320" s="54"/>
      <c r="D320" s="54"/>
      <c r="E320" s="54"/>
      <c r="F320" s="54"/>
      <c r="G320" s="54"/>
      <c r="H320" s="54"/>
      <c r="I320" s="54"/>
      <c r="J320" s="54"/>
      <c r="K320" s="54"/>
      <c r="L320" s="54"/>
      <c r="M320" s="54"/>
      <c r="N320" s="54"/>
      <c r="O320" s="54"/>
      <c r="P320" s="54"/>
      <c r="Q320" s="54"/>
      <c r="R320" s="54"/>
      <c r="S320" s="54"/>
      <c r="T320" s="317"/>
      <c r="U320" s="54"/>
      <c r="V320" s="54"/>
      <c r="W320" s="54"/>
      <c r="X320" s="54"/>
      <c r="Y320" s="54"/>
      <c r="Z320" s="54"/>
      <c r="AA320" s="54"/>
      <c r="AB320" s="54"/>
      <c r="AC320" s="54"/>
      <c r="AD320" s="54"/>
      <c r="AE320" s="54"/>
      <c r="AF320" s="54"/>
      <c r="AG320" s="54"/>
      <c r="AH320" s="54"/>
      <c r="AI320" s="54"/>
      <c r="AJ320" s="54"/>
      <c r="AK320" s="318"/>
      <c r="AL320" s="54"/>
      <c r="AM320" s="54"/>
    </row>
    <row r="321" spans="1:39">
      <c r="A321" s="54"/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  <c r="P321" s="54"/>
      <c r="Q321" s="54"/>
      <c r="R321" s="54"/>
      <c r="S321" s="54"/>
      <c r="T321" s="317"/>
      <c r="U321" s="54"/>
      <c r="V321" s="54"/>
      <c r="W321" s="54"/>
      <c r="X321" s="54"/>
      <c r="Y321" s="54"/>
      <c r="Z321" s="54"/>
      <c r="AA321" s="54"/>
      <c r="AB321" s="54"/>
      <c r="AC321" s="54"/>
      <c r="AD321" s="54"/>
      <c r="AE321" s="54"/>
      <c r="AF321" s="54"/>
      <c r="AG321" s="54"/>
      <c r="AH321" s="54"/>
      <c r="AI321" s="54"/>
      <c r="AJ321" s="54"/>
      <c r="AK321" s="318"/>
      <c r="AL321" s="54"/>
      <c r="AM321" s="54"/>
    </row>
    <row r="322" spans="1:39">
      <c r="A322" s="54"/>
      <c r="B322" s="54"/>
      <c r="C322" s="54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  <c r="P322" s="54"/>
      <c r="Q322" s="54"/>
      <c r="R322" s="54"/>
      <c r="S322" s="54"/>
      <c r="T322" s="317"/>
      <c r="U322" s="54"/>
      <c r="V322" s="54"/>
      <c r="W322" s="54"/>
      <c r="X322" s="54"/>
      <c r="Y322" s="54"/>
      <c r="Z322" s="54"/>
      <c r="AA322" s="54"/>
      <c r="AB322" s="54"/>
      <c r="AC322" s="54"/>
      <c r="AD322" s="54"/>
      <c r="AE322" s="54"/>
      <c r="AF322" s="54"/>
      <c r="AG322" s="54"/>
      <c r="AH322" s="54"/>
      <c r="AI322" s="54"/>
      <c r="AJ322" s="54"/>
      <c r="AK322" s="318"/>
      <c r="AL322" s="54"/>
      <c r="AM322" s="54"/>
    </row>
    <row r="323" spans="1:39">
      <c r="A323" s="54"/>
      <c r="B323" s="54"/>
      <c r="C323" s="54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4"/>
      <c r="P323" s="54"/>
      <c r="Q323" s="54"/>
      <c r="R323" s="54"/>
      <c r="S323" s="54"/>
      <c r="T323" s="317"/>
      <c r="U323" s="54"/>
      <c r="V323" s="54"/>
      <c r="W323" s="54"/>
      <c r="X323" s="54"/>
      <c r="Y323" s="54"/>
      <c r="Z323" s="54"/>
      <c r="AA323" s="54"/>
      <c r="AB323" s="54"/>
      <c r="AC323" s="54"/>
      <c r="AD323" s="54"/>
      <c r="AE323" s="54"/>
      <c r="AF323" s="54"/>
      <c r="AG323" s="54"/>
      <c r="AH323" s="54"/>
      <c r="AI323" s="54"/>
      <c r="AJ323" s="54"/>
      <c r="AK323" s="318"/>
      <c r="AL323" s="54"/>
      <c r="AM323" s="54"/>
    </row>
    <row r="324" spans="1:39">
      <c r="A324" s="54"/>
      <c r="B324" s="54"/>
      <c r="C324" s="54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  <c r="P324" s="54"/>
      <c r="Q324" s="54"/>
      <c r="R324" s="54"/>
      <c r="S324" s="54"/>
      <c r="T324" s="317"/>
      <c r="U324" s="54"/>
      <c r="V324" s="54"/>
      <c r="W324" s="54"/>
      <c r="X324" s="54"/>
      <c r="Y324" s="54"/>
      <c r="Z324" s="54"/>
      <c r="AA324" s="54"/>
      <c r="AB324" s="54"/>
      <c r="AC324" s="54"/>
      <c r="AD324" s="54"/>
      <c r="AE324" s="54"/>
      <c r="AF324" s="54"/>
      <c r="AG324" s="54"/>
      <c r="AH324" s="54"/>
      <c r="AI324" s="54"/>
      <c r="AJ324" s="54"/>
      <c r="AK324" s="318"/>
      <c r="AL324" s="54"/>
      <c r="AM324" s="54"/>
    </row>
    <row r="325" spans="1:39">
      <c r="A325" s="54"/>
      <c r="B325" s="54"/>
      <c r="C325" s="54"/>
      <c r="D325" s="54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  <c r="P325" s="54"/>
      <c r="Q325" s="54"/>
      <c r="R325" s="54"/>
      <c r="S325" s="54"/>
      <c r="T325" s="317"/>
      <c r="U325" s="54"/>
      <c r="V325" s="54"/>
      <c r="W325" s="54"/>
      <c r="X325" s="54"/>
      <c r="Y325" s="54"/>
      <c r="Z325" s="54"/>
      <c r="AA325" s="54"/>
      <c r="AB325" s="54"/>
      <c r="AC325" s="54"/>
      <c r="AD325" s="54"/>
      <c r="AE325" s="54"/>
      <c r="AF325" s="54"/>
      <c r="AG325" s="54"/>
      <c r="AH325" s="54"/>
      <c r="AI325" s="54"/>
      <c r="AJ325" s="54"/>
      <c r="AK325" s="318"/>
      <c r="AL325" s="54"/>
      <c r="AM325" s="54"/>
    </row>
    <row r="326" spans="1:39">
      <c r="A326" s="54"/>
      <c r="B326" s="54"/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  <c r="P326" s="54"/>
      <c r="Q326" s="54"/>
      <c r="R326" s="54"/>
      <c r="S326" s="54"/>
      <c r="T326" s="317"/>
      <c r="U326" s="54"/>
      <c r="V326" s="54"/>
      <c r="W326" s="54"/>
      <c r="X326" s="54"/>
      <c r="Y326" s="54"/>
      <c r="Z326" s="54"/>
      <c r="AA326" s="54"/>
      <c r="AB326" s="54"/>
      <c r="AC326" s="54"/>
      <c r="AD326" s="54"/>
      <c r="AE326" s="54"/>
      <c r="AF326" s="54"/>
      <c r="AG326" s="54"/>
      <c r="AH326" s="54"/>
      <c r="AI326" s="54"/>
      <c r="AJ326" s="54"/>
      <c r="AK326" s="318"/>
      <c r="AL326" s="54"/>
      <c r="AM326" s="54"/>
    </row>
    <row r="327" spans="1:39">
      <c r="A327" s="54"/>
      <c r="B327" s="54"/>
      <c r="C327" s="54"/>
      <c r="D327" s="54"/>
      <c r="E327" s="54"/>
      <c r="F327" s="54"/>
      <c r="G327" s="54"/>
      <c r="H327" s="54"/>
      <c r="I327" s="54"/>
      <c r="J327" s="54"/>
      <c r="K327" s="54"/>
      <c r="L327" s="54"/>
      <c r="M327" s="54"/>
      <c r="N327" s="54"/>
      <c r="O327" s="54"/>
      <c r="P327" s="54"/>
      <c r="Q327" s="54"/>
      <c r="R327" s="54"/>
      <c r="S327" s="54"/>
      <c r="T327" s="317"/>
      <c r="U327" s="54"/>
      <c r="V327" s="54"/>
      <c r="W327" s="54"/>
      <c r="X327" s="54"/>
      <c r="Y327" s="54"/>
      <c r="Z327" s="54"/>
      <c r="AA327" s="54"/>
      <c r="AB327" s="54"/>
      <c r="AC327" s="54"/>
      <c r="AD327" s="54"/>
      <c r="AE327" s="54"/>
      <c r="AF327" s="54"/>
      <c r="AG327" s="54"/>
      <c r="AH327" s="54"/>
      <c r="AI327" s="54"/>
      <c r="AJ327" s="54"/>
      <c r="AK327" s="318"/>
      <c r="AL327" s="54"/>
      <c r="AM327" s="54"/>
    </row>
    <row r="328" spans="1:39">
      <c r="A328" s="54"/>
      <c r="B328" s="54"/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  <c r="P328" s="54"/>
      <c r="Q328" s="54"/>
      <c r="R328" s="54"/>
      <c r="S328" s="54"/>
      <c r="T328" s="317"/>
      <c r="U328" s="54"/>
      <c r="V328" s="54"/>
      <c r="W328" s="54"/>
      <c r="X328" s="54"/>
      <c r="Y328" s="54"/>
      <c r="Z328" s="54"/>
      <c r="AA328" s="54"/>
      <c r="AB328" s="54"/>
      <c r="AC328" s="54"/>
      <c r="AD328" s="54"/>
      <c r="AE328" s="54"/>
      <c r="AF328" s="54"/>
      <c r="AG328" s="54"/>
      <c r="AH328" s="54"/>
      <c r="AI328" s="54"/>
      <c r="AJ328" s="54"/>
      <c r="AK328" s="318"/>
      <c r="AL328" s="54"/>
      <c r="AM328" s="54"/>
    </row>
    <row r="329" spans="1:39">
      <c r="A329" s="54"/>
      <c r="B329" s="54"/>
      <c r="C329" s="54"/>
      <c r="D329" s="54"/>
      <c r="E329" s="54"/>
      <c r="F329" s="54"/>
      <c r="G329" s="54"/>
      <c r="H329" s="54"/>
      <c r="I329" s="54"/>
      <c r="J329" s="54"/>
      <c r="K329" s="54"/>
      <c r="L329" s="54"/>
      <c r="M329" s="54"/>
      <c r="N329" s="54"/>
      <c r="O329" s="54"/>
      <c r="P329" s="54"/>
      <c r="Q329" s="54"/>
      <c r="R329" s="54"/>
      <c r="S329" s="54"/>
      <c r="T329" s="317"/>
      <c r="U329" s="54"/>
      <c r="V329" s="54"/>
      <c r="W329" s="54"/>
      <c r="X329" s="54"/>
      <c r="Y329" s="54"/>
      <c r="Z329" s="54"/>
      <c r="AA329" s="54"/>
      <c r="AB329" s="54"/>
      <c r="AC329" s="54"/>
      <c r="AD329" s="54"/>
      <c r="AE329" s="54"/>
      <c r="AF329" s="54"/>
      <c r="AG329" s="54"/>
      <c r="AH329" s="54"/>
      <c r="AI329" s="54"/>
      <c r="AJ329" s="54"/>
      <c r="AK329" s="318"/>
      <c r="AL329" s="54"/>
      <c r="AM329" s="54"/>
    </row>
    <row r="330" spans="1:39">
      <c r="A330" s="54"/>
      <c r="B330" s="54"/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  <c r="P330" s="54"/>
      <c r="Q330" s="54"/>
      <c r="R330" s="54"/>
      <c r="S330" s="54"/>
      <c r="T330" s="317"/>
      <c r="U330" s="54"/>
      <c r="V330" s="54"/>
      <c r="W330" s="54"/>
      <c r="X330" s="54"/>
      <c r="Y330" s="54"/>
      <c r="Z330" s="54"/>
      <c r="AA330" s="54"/>
      <c r="AB330" s="54"/>
      <c r="AC330" s="54"/>
      <c r="AD330" s="54"/>
      <c r="AE330" s="54"/>
      <c r="AF330" s="54"/>
      <c r="AG330" s="54"/>
      <c r="AH330" s="54"/>
      <c r="AI330" s="54"/>
      <c r="AJ330" s="54"/>
      <c r="AK330" s="318"/>
      <c r="AL330" s="54"/>
      <c r="AM330" s="54"/>
    </row>
    <row r="331" spans="1:39">
      <c r="A331" s="54"/>
      <c r="B331" s="54"/>
      <c r="C331" s="54"/>
      <c r="D331" s="54"/>
      <c r="E331" s="54"/>
      <c r="F331" s="54"/>
      <c r="G331" s="54"/>
      <c r="H331" s="54"/>
      <c r="I331" s="54"/>
      <c r="J331" s="54"/>
      <c r="K331" s="54"/>
      <c r="L331" s="54"/>
      <c r="M331" s="54"/>
      <c r="N331" s="54"/>
      <c r="O331" s="54"/>
      <c r="P331" s="54"/>
      <c r="Q331" s="54"/>
      <c r="R331" s="54"/>
      <c r="S331" s="54"/>
      <c r="T331" s="317"/>
      <c r="U331" s="54"/>
      <c r="V331" s="54"/>
      <c r="W331" s="54"/>
      <c r="X331" s="54"/>
      <c r="Y331" s="54"/>
      <c r="Z331" s="54"/>
      <c r="AA331" s="54"/>
      <c r="AB331" s="54"/>
      <c r="AC331" s="54"/>
      <c r="AD331" s="54"/>
      <c r="AE331" s="54"/>
      <c r="AF331" s="54"/>
      <c r="AG331" s="54"/>
      <c r="AH331" s="54"/>
      <c r="AI331" s="54"/>
      <c r="AJ331" s="54"/>
      <c r="AK331" s="318"/>
      <c r="AL331" s="54"/>
      <c r="AM331" s="54"/>
    </row>
    <row r="332" spans="1:39">
      <c r="A332" s="54"/>
      <c r="B332" s="54"/>
      <c r="C332" s="54"/>
      <c r="D332" s="54"/>
      <c r="E332" s="54"/>
      <c r="F332" s="54"/>
      <c r="G332" s="54"/>
      <c r="H332" s="54"/>
      <c r="I332" s="54"/>
      <c r="J332" s="54"/>
      <c r="K332" s="54"/>
      <c r="L332" s="54"/>
      <c r="M332" s="54"/>
      <c r="N332" s="54"/>
      <c r="O332" s="54"/>
      <c r="P332" s="54"/>
      <c r="Q332" s="54"/>
      <c r="R332" s="54"/>
      <c r="S332" s="54"/>
      <c r="T332" s="317"/>
      <c r="U332" s="54"/>
      <c r="V332" s="54"/>
      <c r="W332" s="54"/>
      <c r="X332" s="54"/>
      <c r="Y332" s="54"/>
      <c r="Z332" s="54"/>
      <c r="AA332" s="54"/>
      <c r="AB332" s="54"/>
      <c r="AC332" s="54"/>
      <c r="AD332" s="54"/>
      <c r="AE332" s="54"/>
      <c r="AF332" s="54"/>
      <c r="AG332" s="54"/>
      <c r="AH332" s="54"/>
      <c r="AI332" s="54"/>
      <c r="AJ332" s="54"/>
      <c r="AK332" s="318"/>
      <c r="AL332" s="54"/>
      <c r="AM332" s="54"/>
    </row>
    <row r="333" spans="1:39">
      <c r="A333" s="54"/>
      <c r="B333" s="54"/>
      <c r="C333" s="54"/>
      <c r="D333" s="54"/>
      <c r="E333" s="54"/>
      <c r="F333" s="54"/>
      <c r="G333" s="54"/>
      <c r="H333" s="54"/>
      <c r="I333" s="54"/>
      <c r="J333" s="54"/>
      <c r="K333" s="54"/>
      <c r="L333" s="54"/>
      <c r="M333" s="54"/>
      <c r="N333" s="54"/>
      <c r="O333" s="54"/>
      <c r="P333" s="54"/>
      <c r="Q333" s="54"/>
      <c r="R333" s="54"/>
      <c r="S333" s="54"/>
      <c r="T333" s="317"/>
      <c r="U333" s="54"/>
      <c r="V333" s="54"/>
      <c r="W333" s="54"/>
      <c r="X333" s="54"/>
      <c r="Y333" s="54"/>
      <c r="Z333" s="54"/>
      <c r="AA333" s="54"/>
      <c r="AB333" s="54"/>
      <c r="AC333" s="54"/>
      <c r="AD333" s="54"/>
      <c r="AE333" s="54"/>
      <c r="AF333" s="54"/>
      <c r="AG333" s="54"/>
      <c r="AH333" s="54"/>
      <c r="AI333" s="54"/>
      <c r="AJ333" s="54"/>
      <c r="AK333" s="318"/>
      <c r="AL333" s="54"/>
      <c r="AM333" s="54"/>
    </row>
    <row r="334" spans="1:39">
      <c r="A334" s="54"/>
      <c r="B334" s="54"/>
      <c r="C334" s="54"/>
      <c r="D334" s="54"/>
      <c r="E334" s="54"/>
      <c r="F334" s="54"/>
      <c r="G334" s="54"/>
      <c r="H334" s="54"/>
      <c r="I334" s="54"/>
      <c r="J334" s="54"/>
      <c r="K334" s="54"/>
      <c r="L334" s="54"/>
      <c r="M334" s="54"/>
      <c r="N334" s="54"/>
      <c r="O334" s="54"/>
      <c r="P334" s="54"/>
      <c r="Q334" s="54"/>
      <c r="R334" s="54"/>
      <c r="S334" s="54"/>
      <c r="T334" s="317"/>
      <c r="U334" s="54"/>
      <c r="V334" s="54"/>
      <c r="W334" s="54"/>
      <c r="X334" s="54"/>
      <c r="Y334" s="54"/>
      <c r="Z334" s="54"/>
      <c r="AA334" s="54"/>
      <c r="AB334" s="54"/>
      <c r="AC334" s="54"/>
      <c r="AD334" s="54"/>
      <c r="AE334" s="54"/>
      <c r="AF334" s="54"/>
      <c r="AG334" s="54"/>
      <c r="AH334" s="54"/>
      <c r="AI334" s="54"/>
      <c r="AJ334" s="54"/>
      <c r="AK334" s="318"/>
      <c r="AL334" s="54"/>
      <c r="AM334" s="54"/>
    </row>
    <row r="335" spans="1:39">
      <c r="A335" s="54"/>
      <c r="B335" s="54"/>
      <c r="C335" s="54"/>
      <c r="D335" s="54"/>
      <c r="E335" s="54"/>
      <c r="F335" s="54"/>
      <c r="G335" s="54"/>
      <c r="H335" s="54"/>
      <c r="I335" s="54"/>
      <c r="J335" s="54"/>
      <c r="K335" s="54"/>
      <c r="L335" s="54"/>
      <c r="M335" s="54"/>
      <c r="N335" s="54"/>
      <c r="O335" s="54"/>
      <c r="P335" s="54"/>
      <c r="Q335" s="54"/>
      <c r="R335" s="54"/>
      <c r="S335" s="54"/>
      <c r="T335" s="317"/>
      <c r="U335" s="54"/>
      <c r="V335" s="54"/>
      <c r="W335" s="54"/>
      <c r="X335" s="54"/>
      <c r="Y335" s="54"/>
      <c r="Z335" s="54"/>
      <c r="AA335" s="54"/>
      <c r="AB335" s="54"/>
      <c r="AC335" s="54"/>
      <c r="AD335" s="54"/>
      <c r="AE335" s="54"/>
      <c r="AF335" s="54"/>
      <c r="AG335" s="54"/>
      <c r="AH335" s="54"/>
      <c r="AI335" s="54"/>
      <c r="AJ335" s="54"/>
      <c r="AK335" s="318"/>
      <c r="AL335" s="54"/>
      <c r="AM335" s="54"/>
    </row>
    <row r="336" spans="1:39">
      <c r="A336" s="54"/>
      <c r="B336" s="54"/>
      <c r="C336" s="54"/>
      <c r="D336" s="54"/>
      <c r="E336" s="54"/>
      <c r="F336" s="54"/>
      <c r="G336" s="54"/>
      <c r="H336" s="54"/>
      <c r="I336" s="54"/>
      <c r="J336" s="54"/>
      <c r="K336" s="54"/>
      <c r="L336" s="54"/>
      <c r="M336" s="54"/>
      <c r="N336" s="54"/>
      <c r="O336" s="54"/>
      <c r="P336" s="54"/>
      <c r="Q336" s="54"/>
      <c r="R336" s="54"/>
      <c r="S336" s="54"/>
      <c r="T336" s="317"/>
      <c r="U336" s="54"/>
      <c r="V336" s="54"/>
      <c r="W336" s="54"/>
      <c r="X336" s="54"/>
      <c r="Y336" s="54"/>
      <c r="Z336" s="54"/>
      <c r="AA336" s="54"/>
      <c r="AB336" s="54"/>
      <c r="AC336" s="54"/>
      <c r="AD336" s="54"/>
      <c r="AE336" s="54"/>
      <c r="AF336" s="54"/>
      <c r="AG336" s="54"/>
      <c r="AH336" s="54"/>
      <c r="AI336" s="54"/>
      <c r="AJ336" s="54"/>
      <c r="AK336" s="318"/>
      <c r="AL336" s="54"/>
      <c r="AM336" s="54"/>
    </row>
    <row r="337" spans="1:39">
      <c r="A337" s="54"/>
      <c r="B337" s="54"/>
      <c r="C337" s="54"/>
      <c r="D337" s="54"/>
      <c r="E337" s="54"/>
      <c r="F337" s="54"/>
      <c r="G337" s="54"/>
      <c r="H337" s="54"/>
      <c r="I337" s="54"/>
      <c r="J337" s="54"/>
      <c r="K337" s="54"/>
      <c r="L337" s="54"/>
      <c r="M337" s="54"/>
      <c r="N337" s="54"/>
      <c r="O337" s="54"/>
      <c r="P337" s="54"/>
      <c r="Q337" s="54"/>
      <c r="R337" s="54"/>
      <c r="S337" s="54"/>
      <c r="T337" s="317"/>
      <c r="U337" s="54"/>
      <c r="V337" s="54"/>
      <c r="W337" s="54"/>
      <c r="X337" s="54"/>
      <c r="Y337" s="54"/>
      <c r="Z337" s="54"/>
      <c r="AA337" s="54"/>
      <c r="AB337" s="54"/>
      <c r="AC337" s="54"/>
      <c r="AD337" s="54"/>
      <c r="AE337" s="54"/>
      <c r="AF337" s="54"/>
      <c r="AG337" s="54"/>
      <c r="AH337" s="54"/>
      <c r="AI337" s="54"/>
      <c r="AJ337" s="54"/>
      <c r="AK337" s="318"/>
      <c r="AL337" s="54"/>
      <c r="AM337" s="54"/>
    </row>
    <row r="338" spans="1:39">
      <c r="A338" s="54"/>
      <c r="B338" s="54"/>
      <c r="C338" s="54"/>
      <c r="D338" s="54"/>
      <c r="E338" s="54"/>
      <c r="F338" s="54"/>
      <c r="G338" s="54"/>
      <c r="H338" s="54"/>
      <c r="I338" s="54"/>
      <c r="J338" s="54"/>
      <c r="K338" s="54"/>
      <c r="L338" s="54"/>
      <c r="M338" s="54"/>
      <c r="N338" s="54"/>
      <c r="O338" s="54"/>
      <c r="P338" s="54"/>
      <c r="Q338" s="54"/>
      <c r="R338" s="54"/>
      <c r="S338" s="54"/>
      <c r="T338" s="317"/>
      <c r="U338" s="54"/>
      <c r="V338" s="54"/>
      <c r="W338" s="54"/>
      <c r="X338" s="54"/>
      <c r="Y338" s="54"/>
      <c r="Z338" s="54"/>
      <c r="AA338" s="54"/>
      <c r="AB338" s="54"/>
      <c r="AC338" s="54"/>
      <c r="AD338" s="54"/>
      <c r="AE338" s="54"/>
      <c r="AF338" s="54"/>
      <c r="AG338" s="54"/>
      <c r="AH338" s="54"/>
      <c r="AI338" s="54"/>
      <c r="AJ338" s="54"/>
      <c r="AK338" s="318"/>
      <c r="AL338" s="54"/>
      <c r="AM338" s="54"/>
    </row>
    <row r="339" spans="1:39">
      <c r="A339" s="54"/>
      <c r="B339" s="54"/>
      <c r="C339" s="54"/>
      <c r="D339" s="54"/>
      <c r="E339" s="54"/>
      <c r="F339" s="54"/>
      <c r="G339" s="54"/>
      <c r="H339" s="54"/>
      <c r="I339" s="54"/>
      <c r="J339" s="54"/>
      <c r="K339" s="54"/>
      <c r="L339" s="54"/>
      <c r="M339" s="54"/>
      <c r="N339" s="54"/>
      <c r="O339" s="54"/>
      <c r="P339" s="54"/>
      <c r="Q339" s="54"/>
      <c r="R339" s="54"/>
      <c r="S339" s="54"/>
      <c r="T339" s="317"/>
      <c r="U339" s="54"/>
      <c r="V339" s="54"/>
      <c r="W339" s="54"/>
      <c r="X339" s="54"/>
      <c r="Y339" s="54"/>
      <c r="Z339" s="54"/>
      <c r="AA339" s="54"/>
      <c r="AB339" s="54"/>
      <c r="AC339" s="54"/>
      <c r="AD339" s="54"/>
      <c r="AE339" s="54"/>
      <c r="AF339" s="54"/>
      <c r="AG339" s="54"/>
      <c r="AH339" s="54"/>
      <c r="AI339" s="54"/>
      <c r="AJ339" s="54"/>
      <c r="AK339" s="318"/>
      <c r="AL339" s="54"/>
      <c r="AM339" s="54"/>
    </row>
    <row r="340" spans="1:39">
      <c r="A340" s="54"/>
      <c r="B340" s="54"/>
      <c r="C340" s="54"/>
      <c r="D340" s="54"/>
      <c r="E340" s="54"/>
      <c r="F340" s="54"/>
      <c r="G340" s="54"/>
      <c r="H340" s="54"/>
      <c r="I340" s="54"/>
      <c r="J340" s="54"/>
      <c r="K340" s="54"/>
      <c r="L340" s="54"/>
      <c r="M340" s="54"/>
      <c r="N340" s="54"/>
      <c r="O340" s="54"/>
      <c r="P340" s="54"/>
      <c r="Q340" s="54"/>
      <c r="R340" s="54"/>
      <c r="S340" s="54"/>
      <c r="T340" s="317"/>
      <c r="U340" s="54"/>
      <c r="V340" s="54"/>
      <c r="W340" s="54"/>
      <c r="X340" s="54"/>
      <c r="Y340" s="54"/>
      <c r="Z340" s="54"/>
      <c r="AA340" s="54"/>
      <c r="AB340" s="54"/>
      <c r="AC340" s="54"/>
      <c r="AD340" s="54"/>
      <c r="AE340" s="54"/>
      <c r="AF340" s="54"/>
      <c r="AG340" s="54"/>
      <c r="AH340" s="54"/>
      <c r="AI340" s="54"/>
      <c r="AJ340" s="54"/>
      <c r="AK340" s="318"/>
      <c r="AL340" s="54"/>
      <c r="AM340" s="54"/>
    </row>
    <row r="341" spans="1:39">
      <c r="A341" s="54"/>
      <c r="B341" s="54"/>
      <c r="C341" s="54"/>
      <c r="D341" s="54"/>
      <c r="E341" s="54"/>
      <c r="F341" s="54"/>
      <c r="G341" s="54"/>
      <c r="H341" s="54"/>
      <c r="I341" s="54"/>
      <c r="J341" s="54"/>
      <c r="K341" s="54"/>
      <c r="L341" s="54"/>
      <c r="M341" s="54"/>
      <c r="N341" s="54"/>
      <c r="O341" s="54"/>
      <c r="P341" s="54"/>
      <c r="Q341" s="54"/>
      <c r="R341" s="54"/>
      <c r="S341" s="54"/>
      <c r="T341" s="317"/>
      <c r="U341" s="54"/>
      <c r="V341" s="54"/>
      <c r="W341" s="54"/>
      <c r="X341" s="54"/>
      <c r="Y341" s="54"/>
      <c r="Z341" s="54"/>
      <c r="AA341" s="54"/>
      <c r="AB341" s="54"/>
      <c r="AC341" s="54"/>
      <c r="AD341" s="54"/>
      <c r="AE341" s="54"/>
      <c r="AF341" s="54"/>
      <c r="AG341" s="54"/>
      <c r="AH341" s="54"/>
      <c r="AI341" s="54"/>
      <c r="AJ341" s="54"/>
      <c r="AK341" s="318"/>
      <c r="AL341" s="54"/>
      <c r="AM341" s="54"/>
    </row>
    <row r="342" spans="1:39">
      <c r="A342" s="54"/>
      <c r="B342" s="54"/>
      <c r="C342" s="54"/>
      <c r="D342" s="54"/>
      <c r="E342" s="54"/>
      <c r="F342" s="54"/>
      <c r="G342" s="54"/>
      <c r="H342" s="54"/>
      <c r="I342" s="54"/>
      <c r="J342" s="54"/>
      <c r="K342" s="54"/>
      <c r="L342" s="54"/>
      <c r="M342" s="54"/>
      <c r="N342" s="54"/>
      <c r="O342" s="54"/>
      <c r="P342" s="54"/>
      <c r="Q342" s="54"/>
      <c r="R342" s="54"/>
      <c r="S342" s="54"/>
      <c r="T342" s="317"/>
      <c r="U342" s="54"/>
      <c r="V342" s="54"/>
      <c r="W342" s="54"/>
      <c r="X342" s="54"/>
      <c r="Y342" s="54"/>
      <c r="Z342" s="54"/>
      <c r="AA342" s="54"/>
      <c r="AB342" s="54"/>
      <c r="AC342" s="54"/>
      <c r="AD342" s="54"/>
      <c r="AE342" s="54"/>
      <c r="AF342" s="54"/>
      <c r="AG342" s="54"/>
      <c r="AH342" s="54"/>
      <c r="AI342" s="54"/>
      <c r="AJ342" s="54"/>
      <c r="AK342" s="318"/>
      <c r="AL342" s="54"/>
      <c r="AM342" s="54"/>
    </row>
    <row r="343" spans="1:39">
      <c r="A343" s="54"/>
      <c r="B343" s="54"/>
      <c r="C343" s="54"/>
      <c r="D343" s="54"/>
      <c r="E343" s="54"/>
      <c r="F343" s="54"/>
      <c r="G343" s="54"/>
      <c r="H343" s="54"/>
      <c r="I343" s="54"/>
      <c r="J343" s="54"/>
      <c r="K343" s="54"/>
      <c r="L343" s="54"/>
      <c r="M343" s="54"/>
      <c r="N343" s="54"/>
      <c r="O343" s="54"/>
      <c r="P343" s="54"/>
      <c r="Q343" s="54"/>
      <c r="R343" s="54"/>
      <c r="S343" s="54"/>
      <c r="T343" s="317"/>
      <c r="U343" s="54"/>
      <c r="V343" s="54"/>
      <c r="W343" s="54"/>
      <c r="X343" s="54"/>
      <c r="Y343" s="54"/>
      <c r="Z343" s="54"/>
      <c r="AA343" s="54"/>
      <c r="AB343" s="54"/>
      <c r="AC343" s="54"/>
      <c r="AD343" s="54"/>
      <c r="AE343" s="54"/>
      <c r="AF343" s="54"/>
      <c r="AG343" s="54"/>
      <c r="AH343" s="54"/>
      <c r="AI343" s="54"/>
      <c r="AJ343" s="54"/>
      <c r="AK343" s="318"/>
      <c r="AL343" s="54"/>
      <c r="AM343" s="54"/>
    </row>
    <row r="344" spans="1:39">
      <c r="A344" s="54"/>
      <c r="B344" s="54"/>
      <c r="C344" s="54"/>
      <c r="D344" s="54"/>
      <c r="E344" s="54"/>
      <c r="F344" s="54"/>
      <c r="G344" s="54"/>
      <c r="H344" s="54"/>
      <c r="I344" s="54"/>
      <c r="J344" s="54"/>
      <c r="K344" s="54"/>
      <c r="L344" s="54"/>
      <c r="M344" s="54"/>
      <c r="N344" s="54"/>
      <c r="O344" s="54"/>
      <c r="P344" s="54"/>
      <c r="Q344" s="54"/>
      <c r="R344" s="54"/>
      <c r="S344" s="54"/>
      <c r="T344" s="317"/>
      <c r="U344" s="54"/>
      <c r="V344" s="54"/>
      <c r="W344" s="54"/>
      <c r="X344" s="54"/>
      <c r="Y344" s="54"/>
      <c r="Z344" s="54"/>
      <c r="AA344" s="54"/>
      <c r="AB344" s="54"/>
      <c r="AC344" s="54"/>
      <c r="AD344" s="54"/>
      <c r="AE344" s="54"/>
      <c r="AF344" s="54"/>
      <c r="AG344" s="54"/>
      <c r="AH344" s="54"/>
      <c r="AI344" s="54"/>
      <c r="AJ344" s="54"/>
      <c r="AK344" s="318"/>
      <c r="AL344" s="54"/>
      <c r="AM344" s="54"/>
    </row>
    <row r="345" spans="1:39">
      <c r="A345" s="54"/>
      <c r="B345" s="54"/>
      <c r="C345" s="54"/>
      <c r="D345" s="54"/>
      <c r="E345" s="54"/>
      <c r="F345" s="54"/>
      <c r="G345" s="54"/>
      <c r="H345" s="54"/>
      <c r="I345" s="54"/>
      <c r="J345" s="54"/>
      <c r="K345" s="54"/>
      <c r="L345" s="54"/>
      <c r="M345" s="54"/>
      <c r="N345" s="54"/>
      <c r="O345" s="54"/>
      <c r="P345" s="54"/>
      <c r="Q345" s="54"/>
      <c r="R345" s="54"/>
      <c r="S345" s="54"/>
      <c r="T345" s="317"/>
      <c r="U345" s="54"/>
      <c r="V345" s="54"/>
      <c r="W345" s="54"/>
      <c r="X345" s="54"/>
      <c r="Y345" s="54"/>
      <c r="Z345" s="54"/>
      <c r="AA345" s="54"/>
      <c r="AB345" s="54"/>
      <c r="AC345" s="54"/>
      <c r="AD345" s="54"/>
      <c r="AE345" s="54"/>
      <c r="AF345" s="54"/>
      <c r="AG345" s="54"/>
      <c r="AH345" s="54"/>
      <c r="AI345" s="54"/>
      <c r="AJ345" s="54"/>
      <c r="AK345" s="318"/>
      <c r="AL345" s="54"/>
      <c r="AM345" s="54"/>
    </row>
    <row r="346" spans="1:39">
      <c r="A346" s="54"/>
      <c r="B346" s="54"/>
      <c r="C346" s="54"/>
      <c r="D346" s="54"/>
      <c r="E346" s="54"/>
      <c r="F346" s="54"/>
      <c r="G346" s="54"/>
      <c r="H346" s="54"/>
      <c r="I346" s="54"/>
      <c r="J346" s="54"/>
      <c r="K346" s="54"/>
      <c r="L346" s="54"/>
      <c r="M346" s="54"/>
      <c r="N346" s="54"/>
      <c r="O346" s="54"/>
      <c r="P346" s="54"/>
      <c r="Q346" s="54"/>
      <c r="R346" s="54"/>
      <c r="S346" s="54"/>
      <c r="T346" s="317"/>
      <c r="U346" s="54"/>
      <c r="V346" s="54"/>
      <c r="W346" s="54"/>
      <c r="X346" s="54"/>
      <c r="Y346" s="54"/>
      <c r="Z346" s="54"/>
      <c r="AA346" s="54"/>
      <c r="AB346" s="54"/>
      <c r="AC346" s="54"/>
      <c r="AD346" s="54"/>
      <c r="AE346" s="54"/>
      <c r="AF346" s="54"/>
      <c r="AG346" s="54"/>
      <c r="AH346" s="54"/>
      <c r="AI346" s="54"/>
      <c r="AJ346" s="54"/>
      <c r="AK346" s="318"/>
      <c r="AL346" s="54"/>
      <c r="AM346" s="54"/>
    </row>
    <row r="347" spans="1:39">
      <c r="A347" s="54"/>
      <c r="B347" s="54"/>
      <c r="C347" s="54"/>
      <c r="D347" s="54"/>
      <c r="E347" s="54"/>
      <c r="F347" s="54"/>
      <c r="G347" s="54"/>
      <c r="H347" s="54"/>
      <c r="I347" s="54"/>
      <c r="J347" s="54"/>
      <c r="K347" s="54"/>
      <c r="L347" s="54"/>
      <c r="M347" s="54"/>
      <c r="N347" s="54"/>
      <c r="O347" s="54"/>
      <c r="P347" s="54"/>
      <c r="Q347" s="54"/>
      <c r="R347" s="54"/>
      <c r="S347" s="54"/>
      <c r="T347" s="317"/>
      <c r="U347" s="54"/>
      <c r="V347" s="54"/>
      <c r="W347" s="54"/>
      <c r="X347" s="54"/>
      <c r="Y347" s="54"/>
      <c r="Z347" s="54"/>
      <c r="AA347" s="54"/>
      <c r="AB347" s="54"/>
      <c r="AC347" s="54"/>
      <c r="AD347" s="54"/>
      <c r="AE347" s="54"/>
      <c r="AF347" s="54"/>
      <c r="AG347" s="54"/>
      <c r="AH347" s="54"/>
      <c r="AI347" s="54"/>
      <c r="AJ347" s="54"/>
      <c r="AK347" s="318"/>
      <c r="AL347" s="54"/>
      <c r="AM347" s="54"/>
    </row>
    <row r="348" spans="1:39">
      <c r="A348" s="54"/>
      <c r="B348" s="54"/>
      <c r="C348" s="54"/>
      <c r="D348" s="54"/>
      <c r="E348" s="54"/>
      <c r="F348" s="54"/>
      <c r="G348" s="54"/>
      <c r="H348" s="54"/>
      <c r="I348" s="54"/>
      <c r="J348" s="54"/>
      <c r="K348" s="54"/>
      <c r="L348" s="54"/>
      <c r="M348" s="54"/>
      <c r="N348" s="54"/>
      <c r="O348" s="54"/>
      <c r="P348" s="54"/>
      <c r="Q348" s="54"/>
      <c r="R348" s="54"/>
      <c r="S348" s="54"/>
      <c r="T348" s="317"/>
      <c r="U348" s="54"/>
      <c r="V348" s="54"/>
      <c r="W348" s="54"/>
      <c r="X348" s="54"/>
      <c r="Y348" s="54"/>
      <c r="Z348" s="54"/>
      <c r="AA348" s="54"/>
      <c r="AB348" s="54"/>
      <c r="AC348" s="54"/>
      <c r="AD348" s="54"/>
      <c r="AE348" s="54"/>
      <c r="AF348" s="54"/>
      <c r="AG348" s="54"/>
      <c r="AH348" s="54"/>
      <c r="AI348" s="54"/>
      <c r="AJ348" s="54"/>
      <c r="AK348" s="318"/>
      <c r="AL348" s="54"/>
      <c r="AM348" s="54"/>
    </row>
    <row r="349" spans="1:39">
      <c r="A349" s="54"/>
      <c r="B349" s="54"/>
      <c r="C349" s="54"/>
      <c r="D349" s="54"/>
      <c r="E349" s="54"/>
      <c r="F349" s="54"/>
      <c r="G349" s="54"/>
      <c r="H349" s="54"/>
      <c r="I349" s="54"/>
      <c r="J349" s="54"/>
      <c r="K349" s="54"/>
      <c r="L349" s="54"/>
      <c r="M349" s="54"/>
      <c r="N349" s="54"/>
      <c r="O349" s="54"/>
      <c r="P349" s="54"/>
      <c r="Q349" s="54"/>
      <c r="R349" s="54"/>
      <c r="S349" s="54"/>
      <c r="T349" s="317"/>
      <c r="U349" s="54"/>
      <c r="V349" s="54"/>
      <c r="W349" s="54"/>
      <c r="X349" s="54"/>
      <c r="Y349" s="54"/>
      <c r="Z349" s="54"/>
      <c r="AA349" s="54"/>
      <c r="AB349" s="54"/>
      <c r="AC349" s="54"/>
      <c r="AD349" s="54"/>
      <c r="AE349" s="54"/>
      <c r="AF349" s="54"/>
      <c r="AG349" s="54"/>
      <c r="AH349" s="54"/>
      <c r="AI349" s="54"/>
      <c r="AJ349" s="54"/>
      <c r="AK349" s="318"/>
      <c r="AL349" s="54"/>
      <c r="AM349" s="54"/>
    </row>
    <row r="350" spans="1:39">
      <c r="A350" s="54"/>
      <c r="B350" s="54"/>
      <c r="C350" s="54"/>
      <c r="D350" s="54"/>
      <c r="E350" s="54"/>
      <c r="F350" s="54"/>
      <c r="G350" s="54"/>
      <c r="H350" s="54"/>
      <c r="I350" s="54"/>
      <c r="J350" s="54"/>
      <c r="K350" s="54"/>
      <c r="L350" s="54"/>
      <c r="M350" s="54"/>
      <c r="N350" s="54"/>
      <c r="O350" s="54"/>
      <c r="P350" s="54"/>
      <c r="Q350" s="54"/>
      <c r="R350" s="54"/>
      <c r="S350" s="54"/>
      <c r="T350" s="317"/>
      <c r="U350" s="54"/>
      <c r="V350" s="54"/>
      <c r="W350" s="54"/>
      <c r="X350" s="54"/>
      <c r="Y350" s="54"/>
      <c r="Z350" s="54"/>
      <c r="AA350" s="54"/>
      <c r="AB350" s="54"/>
      <c r="AC350" s="54"/>
      <c r="AD350" s="54"/>
      <c r="AE350" s="54"/>
      <c r="AF350" s="54"/>
      <c r="AG350" s="54"/>
      <c r="AH350" s="54"/>
      <c r="AI350" s="54"/>
      <c r="AJ350" s="54"/>
      <c r="AK350" s="318"/>
      <c r="AL350" s="54"/>
      <c r="AM350" s="54"/>
    </row>
    <row r="351" spans="1:39">
      <c r="A351" s="54"/>
      <c r="B351" s="54"/>
      <c r="C351" s="54"/>
      <c r="D351" s="54"/>
      <c r="E351" s="54"/>
      <c r="F351" s="54"/>
      <c r="G351" s="54"/>
      <c r="H351" s="54"/>
      <c r="I351" s="54"/>
      <c r="J351" s="54"/>
      <c r="K351" s="54"/>
      <c r="L351" s="54"/>
      <c r="M351" s="54"/>
      <c r="N351" s="54"/>
      <c r="O351" s="54"/>
      <c r="P351" s="54"/>
      <c r="Q351" s="54"/>
      <c r="R351" s="54"/>
      <c r="S351" s="54"/>
      <c r="T351" s="317"/>
      <c r="U351" s="54"/>
      <c r="V351" s="54"/>
      <c r="W351" s="54"/>
      <c r="X351" s="54"/>
      <c r="Y351" s="54"/>
      <c r="Z351" s="54"/>
      <c r="AA351" s="54"/>
      <c r="AB351" s="54"/>
      <c r="AC351" s="54"/>
      <c r="AD351" s="54"/>
      <c r="AE351" s="54"/>
      <c r="AF351" s="54"/>
      <c r="AG351" s="54"/>
      <c r="AH351" s="54"/>
      <c r="AI351" s="54"/>
      <c r="AJ351" s="54"/>
      <c r="AK351" s="318"/>
      <c r="AL351" s="54"/>
      <c r="AM351" s="54"/>
    </row>
    <row r="352" spans="1:39">
      <c r="A352" s="54"/>
      <c r="B352" s="54"/>
      <c r="C352" s="54"/>
      <c r="D352" s="54"/>
      <c r="E352" s="54"/>
      <c r="F352" s="54"/>
      <c r="G352" s="54"/>
      <c r="H352" s="54"/>
      <c r="I352" s="54"/>
      <c r="J352" s="54"/>
      <c r="K352" s="54"/>
      <c r="L352" s="54"/>
      <c r="M352" s="54"/>
      <c r="N352" s="54"/>
      <c r="O352" s="54"/>
      <c r="P352" s="54"/>
      <c r="Q352" s="54"/>
      <c r="R352" s="54"/>
      <c r="S352" s="54"/>
      <c r="T352" s="317"/>
      <c r="U352" s="54"/>
      <c r="V352" s="54"/>
      <c r="W352" s="54"/>
      <c r="X352" s="54"/>
      <c r="Y352" s="54"/>
      <c r="Z352" s="54"/>
      <c r="AA352" s="54"/>
      <c r="AB352" s="54"/>
      <c r="AC352" s="54"/>
      <c r="AD352" s="54"/>
      <c r="AE352" s="54"/>
      <c r="AF352" s="54"/>
      <c r="AG352" s="54"/>
      <c r="AH352" s="54"/>
      <c r="AI352" s="54"/>
      <c r="AJ352" s="54"/>
      <c r="AK352" s="318"/>
      <c r="AL352" s="54"/>
      <c r="AM352" s="54"/>
    </row>
    <row r="353" spans="1:39">
      <c r="A353" s="54"/>
      <c r="B353" s="54"/>
      <c r="C353" s="54"/>
      <c r="D353" s="54"/>
      <c r="E353" s="54"/>
      <c r="F353" s="54"/>
      <c r="G353" s="54"/>
      <c r="H353" s="54"/>
      <c r="I353" s="54"/>
      <c r="J353" s="54"/>
      <c r="K353" s="54"/>
      <c r="L353" s="54"/>
      <c r="M353" s="54"/>
      <c r="N353" s="54"/>
      <c r="O353" s="54"/>
      <c r="P353" s="54"/>
      <c r="Q353" s="54"/>
      <c r="R353" s="54"/>
      <c r="S353" s="54"/>
      <c r="T353" s="317"/>
      <c r="U353" s="54"/>
      <c r="V353" s="54"/>
      <c r="W353" s="54"/>
      <c r="X353" s="54"/>
      <c r="Y353" s="54"/>
      <c r="Z353" s="54"/>
      <c r="AA353" s="54"/>
      <c r="AB353" s="54"/>
      <c r="AC353" s="54"/>
      <c r="AD353" s="54"/>
      <c r="AE353" s="54"/>
      <c r="AF353" s="54"/>
      <c r="AG353" s="54"/>
      <c r="AH353" s="54"/>
      <c r="AI353" s="54"/>
      <c r="AJ353" s="54"/>
      <c r="AK353" s="318"/>
      <c r="AL353" s="54"/>
      <c r="AM353" s="54"/>
    </row>
    <row r="354" spans="1:39">
      <c r="A354" s="54"/>
      <c r="B354" s="54"/>
      <c r="C354" s="54"/>
      <c r="D354" s="54"/>
      <c r="E354" s="54"/>
      <c r="F354" s="54"/>
      <c r="G354" s="54"/>
      <c r="H354" s="54"/>
      <c r="I354" s="54"/>
      <c r="J354" s="54"/>
      <c r="K354" s="54"/>
      <c r="L354" s="54"/>
      <c r="M354" s="54"/>
      <c r="N354" s="54"/>
      <c r="O354" s="54"/>
      <c r="P354" s="54"/>
      <c r="Q354" s="54"/>
      <c r="R354" s="54"/>
      <c r="S354" s="54"/>
      <c r="T354" s="317"/>
      <c r="U354" s="54"/>
      <c r="V354" s="54"/>
      <c r="W354" s="54"/>
      <c r="X354" s="54"/>
      <c r="Y354" s="54"/>
      <c r="Z354" s="54"/>
      <c r="AA354" s="54"/>
      <c r="AB354" s="54"/>
      <c r="AC354" s="54"/>
      <c r="AD354" s="54"/>
      <c r="AE354" s="54"/>
      <c r="AF354" s="54"/>
      <c r="AG354" s="54"/>
      <c r="AH354" s="54"/>
      <c r="AI354" s="54"/>
      <c r="AJ354" s="54"/>
      <c r="AK354" s="318"/>
      <c r="AL354" s="54"/>
      <c r="AM354" s="54"/>
    </row>
    <row r="355" spans="1:39">
      <c r="A355" s="54"/>
      <c r="B355" s="54"/>
      <c r="C355" s="54"/>
      <c r="D355" s="54"/>
      <c r="E355" s="54"/>
      <c r="F355" s="54"/>
      <c r="G355" s="54"/>
      <c r="H355" s="54"/>
      <c r="I355" s="54"/>
      <c r="J355" s="54"/>
      <c r="K355" s="54"/>
      <c r="L355" s="54"/>
      <c r="M355" s="54"/>
      <c r="N355" s="54"/>
      <c r="O355" s="54"/>
      <c r="P355" s="54"/>
      <c r="Q355" s="54"/>
      <c r="R355" s="54"/>
      <c r="S355" s="54"/>
      <c r="T355" s="317"/>
      <c r="U355" s="54"/>
      <c r="V355" s="54"/>
      <c r="W355" s="54"/>
      <c r="X355" s="54"/>
      <c r="Y355" s="54"/>
      <c r="Z355" s="54"/>
      <c r="AA355" s="54"/>
      <c r="AB355" s="54"/>
      <c r="AC355" s="54"/>
      <c r="AD355" s="54"/>
      <c r="AE355" s="54"/>
      <c r="AF355" s="54"/>
      <c r="AG355" s="54"/>
      <c r="AH355" s="54"/>
      <c r="AI355" s="54"/>
      <c r="AJ355" s="54"/>
      <c r="AK355" s="318"/>
      <c r="AL355" s="54"/>
      <c r="AM355" s="54"/>
    </row>
    <row r="356" spans="1:39">
      <c r="A356" s="54"/>
      <c r="B356" s="54"/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  <c r="P356" s="54"/>
      <c r="Q356" s="54"/>
      <c r="R356" s="54"/>
      <c r="S356" s="54"/>
      <c r="T356" s="317"/>
      <c r="U356" s="54"/>
      <c r="V356" s="54"/>
      <c r="W356" s="54"/>
      <c r="X356" s="54"/>
      <c r="Y356" s="54"/>
      <c r="Z356" s="54"/>
      <c r="AA356" s="54"/>
      <c r="AB356" s="54"/>
      <c r="AC356" s="54"/>
      <c r="AD356" s="54"/>
      <c r="AE356" s="54"/>
      <c r="AF356" s="54"/>
      <c r="AG356" s="54"/>
      <c r="AH356" s="54"/>
      <c r="AI356" s="54"/>
      <c r="AJ356" s="54"/>
      <c r="AK356" s="318"/>
      <c r="AL356" s="54"/>
      <c r="AM356" s="54"/>
    </row>
    <row r="357" spans="1:39">
      <c r="A357" s="54"/>
      <c r="B357" s="54"/>
      <c r="C357" s="54"/>
      <c r="D357" s="54"/>
      <c r="E357" s="54"/>
      <c r="F357" s="54"/>
      <c r="G357" s="54"/>
      <c r="H357" s="54"/>
      <c r="I357" s="54"/>
      <c r="J357" s="54"/>
      <c r="K357" s="54"/>
      <c r="L357" s="54"/>
      <c r="M357" s="54"/>
      <c r="N357" s="54"/>
      <c r="O357" s="54"/>
      <c r="P357" s="54"/>
      <c r="Q357" s="54"/>
      <c r="R357" s="54"/>
      <c r="S357" s="54"/>
      <c r="T357" s="317"/>
      <c r="U357" s="54"/>
      <c r="V357" s="54"/>
      <c r="W357" s="54"/>
      <c r="X357" s="54"/>
      <c r="Y357" s="54"/>
      <c r="Z357" s="54"/>
      <c r="AA357" s="54"/>
      <c r="AB357" s="54"/>
      <c r="AC357" s="54"/>
      <c r="AD357" s="54"/>
      <c r="AE357" s="54"/>
      <c r="AF357" s="54"/>
      <c r="AG357" s="54"/>
      <c r="AH357" s="54"/>
      <c r="AI357" s="54"/>
      <c r="AJ357" s="54"/>
      <c r="AK357" s="318"/>
      <c r="AL357" s="54"/>
      <c r="AM357" s="54"/>
    </row>
    <row r="358" spans="1:39">
      <c r="A358" s="54"/>
      <c r="B358" s="54"/>
      <c r="C358" s="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  <c r="P358" s="54"/>
      <c r="Q358" s="54"/>
      <c r="R358" s="54"/>
      <c r="S358" s="54"/>
      <c r="T358" s="317"/>
      <c r="U358" s="54"/>
      <c r="V358" s="54"/>
      <c r="W358" s="54"/>
      <c r="X358" s="54"/>
      <c r="Y358" s="54"/>
      <c r="Z358" s="54"/>
      <c r="AA358" s="54"/>
      <c r="AB358" s="54"/>
      <c r="AC358" s="54"/>
      <c r="AD358" s="54"/>
      <c r="AE358" s="54"/>
      <c r="AF358" s="54"/>
      <c r="AG358" s="54"/>
      <c r="AH358" s="54"/>
      <c r="AI358" s="54"/>
      <c r="AJ358" s="54"/>
      <c r="AK358" s="318"/>
      <c r="AL358" s="54"/>
      <c r="AM358" s="54"/>
    </row>
    <row r="359" spans="1:39">
      <c r="A359" s="54"/>
      <c r="B359" s="54"/>
      <c r="C359" s="54"/>
      <c r="D359" s="54"/>
      <c r="E359" s="54"/>
      <c r="F359" s="54"/>
      <c r="G359" s="54"/>
      <c r="H359" s="54"/>
      <c r="I359" s="54"/>
      <c r="J359" s="54"/>
      <c r="K359" s="54"/>
      <c r="L359" s="54"/>
      <c r="M359" s="54"/>
      <c r="N359" s="54"/>
      <c r="O359" s="54"/>
      <c r="P359" s="54"/>
      <c r="Q359" s="54"/>
      <c r="R359" s="54"/>
      <c r="S359" s="54"/>
      <c r="T359" s="317"/>
      <c r="U359" s="54"/>
      <c r="V359" s="54"/>
      <c r="W359" s="54"/>
      <c r="X359" s="54"/>
      <c r="Y359" s="54"/>
      <c r="Z359" s="54"/>
      <c r="AA359" s="54"/>
      <c r="AB359" s="54"/>
      <c r="AC359" s="54"/>
      <c r="AD359" s="54"/>
      <c r="AE359" s="54"/>
      <c r="AF359" s="54"/>
      <c r="AG359" s="54"/>
      <c r="AH359" s="54"/>
      <c r="AI359" s="54"/>
      <c r="AJ359" s="54"/>
      <c r="AK359" s="318"/>
      <c r="AL359" s="54"/>
      <c r="AM359" s="54"/>
    </row>
    <row r="360" spans="1:39">
      <c r="A360" s="54"/>
      <c r="B360" s="54"/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4"/>
      <c r="O360" s="54"/>
      <c r="P360" s="54"/>
      <c r="Q360" s="54"/>
      <c r="R360" s="54"/>
      <c r="S360" s="54"/>
      <c r="T360" s="317"/>
      <c r="U360" s="54"/>
      <c r="V360" s="54"/>
      <c r="W360" s="54"/>
      <c r="X360" s="54"/>
      <c r="Y360" s="54"/>
      <c r="Z360" s="54"/>
      <c r="AA360" s="54"/>
      <c r="AB360" s="54"/>
      <c r="AC360" s="54"/>
      <c r="AD360" s="54"/>
      <c r="AE360" s="54"/>
      <c r="AF360" s="54"/>
      <c r="AG360" s="54"/>
      <c r="AH360" s="54"/>
      <c r="AI360" s="54"/>
      <c r="AJ360" s="54"/>
      <c r="AK360" s="318"/>
      <c r="AL360" s="54"/>
      <c r="AM360" s="54"/>
    </row>
    <row r="361" spans="1:39">
      <c r="A361" s="54"/>
      <c r="B361" s="54"/>
      <c r="C361" s="54"/>
      <c r="D361" s="54"/>
      <c r="E361" s="54"/>
      <c r="F361" s="54"/>
      <c r="G361" s="54"/>
      <c r="H361" s="54"/>
      <c r="I361" s="54"/>
      <c r="J361" s="54"/>
      <c r="K361" s="54"/>
      <c r="L361" s="54"/>
      <c r="M361" s="54"/>
      <c r="N361" s="54"/>
      <c r="O361" s="54"/>
      <c r="P361" s="54"/>
      <c r="Q361" s="54"/>
      <c r="R361" s="54"/>
      <c r="S361" s="54"/>
      <c r="T361" s="317"/>
      <c r="U361" s="54"/>
      <c r="V361" s="54"/>
      <c r="W361" s="54"/>
      <c r="X361" s="54"/>
      <c r="Y361" s="54"/>
      <c r="Z361" s="54"/>
      <c r="AA361" s="54"/>
      <c r="AB361" s="54"/>
      <c r="AC361" s="54"/>
      <c r="AD361" s="54"/>
      <c r="AE361" s="54"/>
      <c r="AF361" s="54"/>
      <c r="AG361" s="54"/>
      <c r="AH361" s="54"/>
      <c r="AI361" s="54"/>
      <c r="AJ361" s="54"/>
      <c r="AK361" s="318"/>
      <c r="AL361" s="54"/>
      <c r="AM361" s="54"/>
    </row>
    <row r="362" spans="1:39">
      <c r="A362" s="54"/>
      <c r="B362" s="54"/>
      <c r="C362" s="54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  <c r="P362" s="54"/>
      <c r="Q362" s="54"/>
      <c r="R362" s="54"/>
      <c r="S362" s="54"/>
      <c r="T362" s="317"/>
      <c r="U362" s="54"/>
      <c r="V362" s="54"/>
      <c r="W362" s="54"/>
      <c r="X362" s="54"/>
      <c r="Y362" s="54"/>
      <c r="Z362" s="54"/>
      <c r="AA362" s="54"/>
      <c r="AB362" s="54"/>
      <c r="AC362" s="54"/>
      <c r="AD362" s="54"/>
      <c r="AE362" s="54"/>
      <c r="AF362" s="54"/>
      <c r="AG362" s="54"/>
      <c r="AH362" s="54"/>
      <c r="AI362" s="54"/>
      <c r="AJ362" s="54"/>
      <c r="AK362" s="318"/>
      <c r="AL362" s="54"/>
      <c r="AM362" s="54"/>
    </row>
    <row r="363" spans="1:39">
      <c r="A363" s="54"/>
      <c r="B363" s="54"/>
      <c r="C363" s="54"/>
      <c r="D363" s="54"/>
      <c r="E363" s="54"/>
      <c r="F363" s="54"/>
      <c r="G363" s="54"/>
      <c r="H363" s="54"/>
      <c r="I363" s="54"/>
      <c r="J363" s="54"/>
      <c r="K363" s="54"/>
      <c r="L363" s="54"/>
      <c r="M363" s="54"/>
      <c r="N363" s="54"/>
      <c r="O363" s="54"/>
      <c r="P363" s="54"/>
      <c r="Q363" s="54"/>
      <c r="R363" s="54"/>
      <c r="S363" s="54"/>
      <c r="T363" s="317"/>
      <c r="U363" s="54"/>
      <c r="V363" s="54"/>
      <c r="W363" s="54"/>
      <c r="X363" s="54"/>
      <c r="Y363" s="54"/>
      <c r="Z363" s="54"/>
      <c r="AA363" s="54"/>
      <c r="AB363" s="54"/>
      <c r="AC363" s="54"/>
      <c r="AD363" s="54"/>
      <c r="AE363" s="54"/>
      <c r="AF363" s="54"/>
      <c r="AG363" s="54"/>
      <c r="AH363" s="54"/>
      <c r="AI363" s="54"/>
      <c r="AJ363" s="54"/>
      <c r="AK363" s="318"/>
      <c r="AL363" s="54"/>
      <c r="AM363" s="54"/>
    </row>
    <row r="364" spans="1:39">
      <c r="A364" s="54"/>
      <c r="B364" s="54"/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  <c r="P364" s="54"/>
      <c r="Q364" s="54"/>
      <c r="R364" s="54"/>
      <c r="S364" s="54"/>
      <c r="T364" s="317"/>
      <c r="U364" s="54"/>
      <c r="V364" s="54"/>
      <c r="W364" s="54"/>
      <c r="X364" s="54"/>
      <c r="Y364" s="54"/>
      <c r="Z364" s="54"/>
      <c r="AA364" s="54"/>
      <c r="AB364" s="54"/>
      <c r="AC364" s="54"/>
      <c r="AD364" s="54"/>
      <c r="AE364" s="54"/>
      <c r="AF364" s="54"/>
      <c r="AG364" s="54"/>
      <c r="AH364" s="54"/>
      <c r="AI364" s="54"/>
      <c r="AJ364" s="54"/>
      <c r="AK364" s="318"/>
      <c r="AL364" s="54"/>
      <c r="AM364" s="54"/>
    </row>
    <row r="365" spans="1:39">
      <c r="A365" s="54"/>
      <c r="B365" s="54"/>
      <c r="C365" s="54"/>
      <c r="D365" s="54"/>
      <c r="E365" s="54"/>
      <c r="F365" s="54"/>
      <c r="G365" s="54"/>
      <c r="H365" s="54"/>
      <c r="I365" s="54"/>
      <c r="J365" s="54"/>
      <c r="K365" s="54"/>
      <c r="L365" s="54"/>
      <c r="M365" s="54"/>
      <c r="N365" s="54"/>
      <c r="O365" s="54"/>
      <c r="P365" s="54"/>
      <c r="Q365" s="54"/>
      <c r="R365" s="54"/>
      <c r="S365" s="54"/>
      <c r="T365" s="317"/>
      <c r="U365" s="54"/>
      <c r="V365" s="54"/>
      <c r="W365" s="54"/>
      <c r="X365" s="54"/>
      <c r="Y365" s="54"/>
      <c r="Z365" s="54"/>
      <c r="AA365" s="54"/>
      <c r="AB365" s="54"/>
      <c r="AC365" s="54"/>
      <c r="AD365" s="54"/>
      <c r="AE365" s="54"/>
      <c r="AF365" s="54"/>
      <c r="AG365" s="54"/>
      <c r="AH365" s="54"/>
      <c r="AI365" s="54"/>
      <c r="AJ365" s="54"/>
      <c r="AK365" s="318"/>
      <c r="AL365" s="54"/>
      <c r="AM365" s="54"/>
    </row>
    <row r="366" spans="1:39">
      <c r="A366" s="54"/>
      <c r="B366" s="54"/>
      <c r="C366" s="54"/>
      <c r="D366" s="54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  <c r="P366" s="54"/>
      <c r="Q366" s="54"/>
      <c r="R366" s="54"/>
      <c r="S366" s="54"/>
      <c r="T366" s="317"/>
      <c r="U366" s="54"/>
      <c r="V366" s="54"/>
      <c r="W366" s="54"/>
      <c r="X366" s="54"/>
      <c r="Y366" s="54"/>
      <c r="Z366" s="54"/>
      <c r="AA366" s="54"/>
      <c r="AB366" s="54"/>
      <c r="AC366" s="54"/>
      <c r="AD366" s="54"/>
      <c r="AE366" s="54"/>
      <c r="AF366" s="54"/>
      <c r="AG366" s="54"/>
      <c r="AH366" s="54"/>
      <c r="AI366" s="54"/>
      <c r="AJ366" s="54"/>
      <c r="AK366" s="318"/>
      <c r="AL366" s="54"/>
      <c r="AM366" s="54"/>
    </row>
    <row r="367" spans="1:39">
      <c r="A367" s="54"/>
      <c r="B367" s="54"/>
      <c r="C367" s="54"/>
      <c r="D367" s="54"/>
      <c r="E367" s="54"/>
      <c r="F367" s="54"/>
      <c r="G367" s="54"/>
      <c r="H367" s="54"/>
      <c r="I367" s="54"/>
      <c r="J367" s="54"/>
      <c r="K367" s="54"/>
      <c r="L367" s="54"/>
      <c r="M367" s="54"/>
      <c r="N367" s="54"/>
      <c r="O367" s="54"/>
      <c r="P367" s="54"/>
      <c r="Q367" s="54"/>
      <c r="R367" s="54"/>
      <c r="S367" s="54"/>
      <c r="T367" s="317"/>
      <c r="U367" s="54"/>
      <c r="V367" s="54"/>
      <c r="W367" s="54"/>
      <c r="X367" s="54"/>
      <c r="Y367" s="54"/>
      <c r="Z367" s="54"/>
      <c r="AA367" s="54"/>
      <c r="AB367" s="54"/>
      <c r="AC367" s="54"/>
      <c r="AD367" s="54"/>
      <c r="AE367" s="54"/>
      <c r="AF367" s="54"/>
      <c r="AG367" s="54"/>
      <c r="AH367" s="54"/>
      <c r="AI367" s="54"/>
      <c r="AJ367" s="54"/>
      <c r="AK367" s="318"/>
      <c r="AL367" s="54"/>
      <c r="AM367" s="54"/>
    </row>
    <row r="368" spans="1:39">
      <c r="A368" s="54"/>
      <c r="B368" s="54"/>
      <c r="C368" s="54"/>
      <c r="D368" s="54"/>
      <c r="E368" s="54"/>
      <c r="F368" s="54"/>
      <c r="G368" s="54"/>
      <c r="H368" s="54"/>
      <c r="I368" s="54"/>
      <c r="J368" s="54"/>
      <c r="K368" s="54"/>
      <c r="L368" s="54"/>
      <c r="M368" s="54"/>
      <c r="N368" s="54"/>
      <c r="O368" s="54"/>
      <c r="P368" s="54"/>
      <c r="Q368" s="54"/>
      <c r="R368" s="54"/>
      <c r="S368" s="54"/>
      <c r="T368" s="317"/>
      <c r="U368" s="54"/>
      <c r="V368" s="54"/>
      <c r="W368" s="54"/>
      <c r="X368" s="54"/>
      <c r="Y368" s="54"/>
      <c r="Z368" s="54"/>
      <c r="AA368" s="54"/>
      <c r="AB368" s="54"/>
      <c r="AC368" s="54"/>
      <c r="AD368" s="54"/>
      <c r="AE368" s="54"/>
      <c r="AF368" s="54"/>
      <c r="AG368" s="54"/>
      <c r="AH368" s="54"/>
      <c r="AI368" s="54"/>
      <c r="AJ368" s="54"/>
      <c r="AK368" s="318"/>
      <c r="AL368" s="54"/>
      <c r="AM368" s="54"/>
    </row>
    <row r="369" spans="1:39">
      <c r="A369" s="54"/>
      <c r="B369" s="54"/>
      <c r="C369" s="54"/>
      <c r="D369" s="54"/>
      <c r="E369" s="54"/>
      <c r="F369" s="54"/>
      <c r="G369" s="54"/>
      <c r="H369" s="54"/>
      <c r="I369" s="54"/>
      <c r="J369" s="54"/>
      <c r="K369" s="54"/>
      <c r="L369" s="54"/>
      <c r="M369" s="54"/>
      <c r="N369" s="54"/>
      <c r="O369" s="54"/>
      <c r="P369" s="54"/>
      <c r="Q369" s="54"/>
      <c r="R369" s="54"/>
      <c r="S369" s="54"/>
      <c r="T369" s="317"/>
      <c r="U369" s="54"/>
      <c r="V369" s="54"/>
      <c r="W369" s="54"/>
      <c r="X369" s="54"/>
      <c r="Y369" s="54"/>
      <c r="Z369" s="54"/>
      <c r="AA369" s="54"/>
      <c r="AB369" s="54"/>
      <c r="AC369" s="54"/>
      <c r="AD369" s="54"/>
      <c r="AE369" s="54"/>
      <c r="AF369" s="54"/>
      <c r="AG369" s="54"/>
      <c r="AH369" s="54"/>
      <c r="AI369" s="54"/>
      <c r="AJ369" s="54"/>
      <c r="AK369" s="318"/>
      <c r="AL369" s="54"/>
      <c r="AM369" s="54"/>
    </row>
    <row r="370" spans="1:39">
      <c r="A370" s="54"/>
      <c r="B370" s="54"/>
      <c r="C370" s="54"/>
      <c r="D370" s="54"/>
      <c r="E370" s="54"/>
      <c r="F370" s="54"/>
      <c r="G370" s="54"/>
      <c r="H370" s="54"/>
      <c r="I370" s="54"/>
      <c r="J370" s="54"/>
      <c r="K370" s="54"/>
      <c r="L370" s="54"/>
      <c r="M370" s="54"/>
      <c r="N370" s="54"/>
      <c r="O370" s="54"/>
      <c r="P370" s="54"/>
      <c r="Q370" s="54"/>
      <c r="R370" s="54"/>
      <c r="S370" s="54"/>
      <c r="T370" s="317"/>
      <c r="U370" s="54"/>
      <c r="V370" s="54"/>
      <c r="W370" s="54"/>
      <c r="X370" s="54"/>
      <c r="Y370" s="54"/>
      <c r="Z370" s="54"/>
      <c r="AA370" s="54"/>
      <c r="AB370" s="54"/>
      <c r="AC370" s="54"/>
      <c r="AD370" s="54"/>
      <c r="AE370" s="54"/>
      <c r="AF370" s="54"/>
      <c r="AG370" s="54"/>
      <c r="AH370" s="54"/>
      <c r="AI370" s="54"/>
      <c r="AJ370" s="54"/>
      <c r="AK370" s="318"/>
      <c r="AL370" s="54"/>
      <c r="AM370" s="54"/>
    </row>
    <row r="371" spans="1:39">
      <c r="A371" s="54"/>
      <c r="B371" s="54"/>
      <c r="C371" s="54"/>
      <c r="D371" s="54"/>
      <c r="E371" s="54"/>
      <c r="F371" s="54"/>
      <c r="G371" s="54"/>
      <c r="H371" s="54"/>
      <c r="I371" s="54"/>
      <c r="J371" s="54"/>
      <c r="K371" s="54"/>
      <c r="L371" s="54"/>
      <c r="M371" s="54"/>
      <c r="N371" s="54"/>
      <c r="O371" s="54"/>
      <c r="P371" s="54"/>
      <c r="Q371" s="54"/>
      <c r="R371" s="54"/>
      <c r="S371" s="54"/>
      <c r="T371" s="317"/>
      <c r="U371" s="54"/>
      <c r="V371" s="54"/>
      <c r="W371" s="54"/>
      <c r="X371" s="54"/>
      <c r="Y371" s="54"/>
      <c r="Z371" s="54"/>
      <c r="AA371" s="54"/>
      <c r="AB371" s="54"/>
      <c r="AC371" s="54"/>
      <c r="AD371" s="54"/>
      <c r="AE371" s="54"/>
      <c r="AF371" s="54"/>
      <c r="AG371" s="54"/>
      <c r="AH371" s="54"/>
      <c r="AI371" s="54"/>
      <c r="AJ371" s="54"/>
      <c r="AK371" s="318"/>
      <c r="AL371" s="54"/>
      <c r="AM371" s="54"/>
    </row>
    <row r="372" spans="1:39">
      <c r="A372" s="54"/>
      <c r="B372" s="54"/>
      <c r="C372" s="54"/>
      <c r="D372" s="54"/>
      <c r="E372" s="54"/>
      <c r="F372" s="54"/>
      <c r="G372" s="54"/>
      <c r="H372" s="54"/>
      <c r="I372" s="54"/>
      <c r="J372" s="54"/>
      <c r="K372" s="54"/>
      <c r="L372" s="54"/>
      <c r="M372" s="54"/>
      <c r="N372" s="54"/>
      <c r="O372" s="54"/>
      <c r="P372" s="54"/>
      <c r="Q372" s="54"/>
      <c r="R372" s="54"/>
      <c r="S372" s="54"/>
      <c r="T372" s="317"/>
      <c r="U372" s="54"/>
      <c r="V372" s="54"/>
      <c r="W372" s="54"/>
      <c r="X372" s="54"/>
      <c r="Y372" s="54"/>
      <c r="Z372" s="54"/>
      <c r="AA372" s="54"/>
      <c r="AB372" s="54"/>
      <c r="AC372" s="54"/>
      <c r="AD372" s="54"/>
      <c r="AE372" s="54"/>
      <c r="AF372" s="54"/>
      <c r="AG372" s="54"/>
      <c r="AH372" s="54"/>
      <c r="AI372" s="54"/>
      <c r="AJ372" s="54"/>
      <c r="AK372" s="318"/>
      <c r="AL372" s="54"/>
      <c r="AM372" s="54"/>
    </row>
    <row r="373" spans="1:39">
      <c r="A373" s="54"/>
      <c r="B373" s="54"/>
      <c r="C373" s="54"/>
      <c r="D373" s="54"/>
      <c r="E373" s="54"/>
      <c r="F373" s="54"/>
      <c r="G373" s="54"/>
      <c r="H373" s="54"/>
      <c r="I373" s="54"/>
      <c r="J373" s="54"/>
      <c r="K373" s="54"/>
      <c r="L373" s="54"/>
      <c r="M373" s="54"/>
      <c r="N373" s="54"/>
      <c r="O373" s="54"/>
      <c r="P373" s="54"/>
      <c r="Q373" s="54"/>
      <c r="R373" s="54"/>
      <c r="S373" s="54"/>
      <c r="T373" s="317"/>
      <c r="U373" s="54"/>
      <c r="V373" s="54"/>
      <c r="W373" s="54"/>
      <c r="X373" s="54"/>
      <c r="Y373" s="54"/>
      <c r="Z373" s="54"/>
      <c r="AA373" s="54"/>
      <c r="AB373" s="54"/>
      <c r="AC373" s="54"/>
      <c r="AD373" s="54"/>
      <c r="AE373" s="54"/>
      <c r="AF373" s="54"/>
      <c r="AG373" s="54"/>
      <c r="AH373" s="54"/>
      <c r="AI373" s="54"/>
      <c r="AJ373" s="54"/>
      <c r="AK373" s="318"/>
      <c r="AL373" s="54"/>
      <c r="AM373" s="54"/>
    </row>
  </sheetData>
  <autoFilter ref="A3:AL284"/>
  <dataValidations count="1">
    <dataValidation type="list" allowBlank="1" showInputMessage="1" showErrorMessage="1" sqref="O234 O230:O232">
      <formula1>"FORNITURE,SERVIZI"</formula1>
      <formula2>0</formula2>
    </dataValidation>
  </dataValidations>
  <printOptions horizontalCentered="1"/>
  <pageMargins left="3.937007874015748E-2" right="3.937007874015748E-2" top="7.874015748031496E-2" bottom="7.874015748031496E-2" header="0" footer="0"/>
  <pageSetup paperSize="8" scale="10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180"/>
  <sheetViews>
    <sheetView zoomScale="70" zoomScaleNormal="70" workbookViewId="0">
      <pane ySplit="1" topLeftCell="A2" activePane="bottomLeft" state="frozen"/>
      <selection pane="bottomLeft" activeCell="X20" sqref="X20"/>
    </sheetView>
  </sheetViews>
  <sheetFormatPr defaultColWidth="9" defaultRowHeight="15"/>
  <cols>
    <col min="1" max="1" width="16.85546875" customWidth="1"/>
    <col min="2" max="2" width="14.42578125" customWidth="1"/>
    <col min="3" max="3" width="13.85546875" customWidth="1"/>
    <col min="4" max="4" width="26.85546875" customWidth="1"/>
    <col min="5" max="5" width="11.140625" customWidth="1"/>
    <col min="7" max="7" width="22.42578125" customWidth="1"/>
    <col min="8" max="8" width="15.85546875" customWidth="1"/>
    <col min="9" max="9" width="18.85546875" customWidth="1"/>
    <col min="10" max="10" width="19.85546875" customWidth="1"/>
    <col min="11" max="11" width="30.85546875" customWidth="1"/>
    <col min="12" max="12" width="11.28515625" customWidth="1"/>
    <col min="13" max="13" width="11.5703125" customWidth="1"/>
    <col min="14" max="14" width="11.28515625" customWidth="1"/>
    <col min="15" max="15" width="15.140625" customWidth="1"/>
    <col min="16" max="16" width="15.42578125" customWidth="1"/>
    <col min="17" max="17" width="9.85546875" customWidth="1"/>
    <col min="20" max="20" width="19.7109375" customWidth="1"/>
    <col min="21" max="21" width="19.5703125" customWidth="1"/>
    <col min="22" max="22" width="21.7109375" customWidth="1"/>
    <col min="23" max="23" width="21.140625" customWidth="1"/>
    <col min="24" max="24" width="15.7109375" customWidth="1"/>
    <col min="25" max="25" width="14" customWidth="1"/>
    <col min="26" max="26" width="13.42578125" customWidth="1"/>
    <col min="27" max="27" width="14.140625" customWidth="1"/>
    <col min="28" max="28" width="16.85546875" customWidth="1"/>
    <col min="29" max="29" width="16.28515625" customWidth="1"/>
    <col min="30" max="30" width="19.5703125" customWidth="1"/>
    <col min="31" max="31" width="24.42578125" customWidth="1"/>
    <col min="32" max="32" width="16.28515625" customWidth="1"/>
    <col min="33" max="33" width="23.5703125" customWidth="1"/>
    <col min="34" max="34" width="18.28515625" customWidth="1"/>
    <col min="35" max="35" width="16.5703125" customWidth="1"/>
    <col min="36" max="36" width="12" customWidth="1"/>
    <col min="37" max="37" width="44.85546875" customWidth="1"/>
    <col min="38" max="38" width="12.28515625" customWidth="1"/>
    <col min="39" max="39" width="19.42578125" customWidth="1"/>
    <col min="40" max="40" width="17.85546875" customWidth="1"/>
  </cols>
  <sheetData>
    <row r="1" spans="1:40" ht="264" customHeight="1">
      <c r="A1" s="65" t="s">
        <v>23</v>
      </c>
      <c r="B1" s="65" t="s">
        <v>24</v>
      </c>
      <c r="C1" s="65" t="s">
        <v>25</v>
      </c>
      <c r="D1" s="65" t="s">
        <v>26</v>
      </c>
      <c r="E1" s="65" t="s">
        <v>27</v>
      </c>
      <c r="F1" s="65" t="s">
        <v>28</v>
      </c>
      <c r="G1" s="65" t="s">
        <v>29</v>
      </c>
      <c r="H1" s="65" t="s">
        <v>30</v>
      </c>
      <c r="I1" s="65" t="s">
        <v>1028</v>
      </c>
      <c r="J1" s="65" t="s">
        <v>31</v>
      </c>
      <c r="K1" s="65" t="s">
        <v>32</v>
      </c>
      <c r="L1" s="65" t="s">
        <v>33</v>
      </c>
      <c r="M1" s="65" t="s">
        <v>34</v>
      </c>
      <c r="N1" s="65" t="s">
        <v>35</v>
      </c>
      <c r="O1" s="65" t="s">
        <v>36</v>
      </c>
      <c r="P1" s="65" t="s">
        <v>37</v>
      </c>
      <c r="Q1" s="65" t="s">
        <v>38</v>
      </c>
      <c r="R1" s="65" t="s">
        <v>39</v>
      </c>
      <c r="S1" s="65" t="s">
        <v>40</v>
      </c>
      <c r="T1" s="65" t="s">
        <v>1071</v>
      </c>
      <c r="U1" s="65" t="s">
        <v>1072</v>
      </c>
      <c r="V1" s="65" t="s">
        <v>41</v>
      </c>
      <c r="W1" s="66" t="s">
        <v>42</v>
      </c>
      <c r="X1" s="65" t="s">
        <v>43</v>
      </c>
      <c r="Y1" s="65" t="s">
        <v>44</v>
      </c>
      <c r="Z1" s="65" t="s">
        <v>45</v>
      </c>
      <c r="AA1" s="65" t="s">
        <v>46</v>
      </c>
      <c r="AB1" s="65" t="s">
        <v>47</v>
      </c>
      <c r="AC1" s="65" t="s">
        <v>48</v>
      </c>
      <c r="AD1" s="65" t="s">
        <v>49</v>
      </c>
      <c r="AE1" s="65" t="s">
        <v>50</v>
      </c>
      <c r="AF1" s="65" t="s">
        <v>51</v>
      </c>
      <c r="AG1" s="65" t="s">
        <v>52</v>
      </c>
      <c r="AH1" s="65" t="s">
        <v>53</v>
      </c>
      <c r="AI1" s="65" t="s">
        <v>54</v>
      </c>
      <c r="AJ1" s="65" t="s">
        <v>55</v>
      </c>
      <c r="AK1" s="65" t="s">
        <v>56</v>
      </c>
      <c r="AL1" s="65" t="s">
        <v>1025</v>
      </c>
      <c r="AM1" s="204" t="s">
        <v>1027</v>
      </c>
      <c r="AN1" s="204" t="s">
        <v>1026</v>
      </c>
    </row>
    <row r="2" spans="1:40" ht="105" customHeight="1">
      <c r="A2" s="249"/>
      <c r="B2" s="149" t="s">
        <v>58</v>
      </c>
      <c r="C2" s="149" t="s">
        <v>101</v>
      </c>
      <c r="D2" s="85" t="s">
        <v>757</v>
      </c>
      <c r="E2" s="41" t="s">
        <v>103</v>
      </c>
      <c r="F2" s="41">
        <v>12</v>
      </c>
      <c r="G2" s="41" t="s">
        <v>64</v>
      </c>
      <c r="H2" s="41">
        <v>2023</v>
      </c>
      <c r="I2" s="41">
        <v>2023</v>
      </c>
      <c r="J2" s="41" t="s">
        <v>758</v>
      </c>
      <c r="K2" s="41" t="s">
        <v>105</v>
      </c>
      <c r="L2" s="41"/>
      <c r="M2" s="41" t="s">
        <v>64</v>
      </c>
      <c r="N2" s="41" t="s">
        <v>65</v>
      </c>
      <c r="O2" s="43" t="s">
        <v>106</v>
      </c>
      <c r="P2" s="86" t="s">
        <v>759</v>
      </c>
      <c r="Q2" s="43">
        <v>1</v>
      </c>
      <c r="R2" s="87" t="s">
        <v>64</v>
      </c>
      <c r="S2" s="41" t="s">
        <v>64</v>
      </c>
      <c r="T2" s="90">
        <v>1009000</v>
      </c>
      <c r="U2" s="90">
        <v>0</v>
      </c>
      <c r="V2" s="90">
        <v>0</v>
      </c>
      <c r="W2" s="90">
        <v>1009000</v>
      </c>
      <c r="X2" s="88" t="s">
        <v>64</v>
      </c>
      <c r="Y2" s="88" t="s">
        <v>64</v>
      </c>
      <c r="Z2" s="89">
        <v>226120</v>
      </c>
      <c r="AA2" s="88" t="s">
        <v>108</v>
      </c>
      <c r="AB2" s="90"/>
      <c r="AC2" s="90"/>
      <c r="AD2" s="90"/>
      <c r="AE2" s="90">
        <v>1009000</v>
      </c>
      <c r="AF2" s="90"/>
      <c r="AG2" s="90"/>
      <c r="AH2" s="90"/>
      <c r="AI2" s="90"/>
      <c r="AJ2" s="43"/>
      <c r="AK2" s="85" t="s">
        <v>760</v>
      </c>
      <c r="AL2" s="41" t="s">
        <v>74</v>
      </c>
      <c r="AM2" s="289"/>
      <c r="AN2" s="289"/>
    </row>
    <row r="3" spans="1:40" ht="139.5" customHeight="1">
      <c r="A3" s="249"/>
      <c r="B3" s="149" t="s">
        <v>58</v>
      </c>
      <c r="C3" s="149" t="s">
        <v>101</v>
      </c>
      <c r="D3" s="85" t="s">
        <v>761</v>
      </c>
      <c r="E3" s="41" t="s">
        <v>103</v>
      </c>
      <c r="F3" s="41">
        <v>12</v>
      </c>
      <c r="G3" s="41" t="s">
        <v>64</v>
      </c>
      <c r="H3" s="41">
        <v>2023</v>
      </c>
      <c r="I3" s="41">
        <v>2023</v>
      </c>
      <c r="J3" s="41" t="s">
        <v>762</v>
      </c>
      <c r="K3" s="41" t="s">
        <v>105</v>
      </c>
      <c r="L3" s="41"/>
      <c r="M3" s="41" t="s">
        <v>64</v>
      </c>
      <c r="N3" s="41" t="s">
        <v>65</v>
      </c>
      <c r="O3" s="43" t="s">
        <v>106</v>
      </c>
      <c r="P3" s="86" t="s">
        <v>759</v>
      </c>
      <c r="Q3" s="43">
        <v>3</v>
      </c>
      <c r="R3" s="87" t="s">
        <v>64</v>
      </c>
      <c r="S3" s="41" t="s">
        <v>64</v>
      </c>
      <c r="T3" s="90">
        <v>1014000</v>
      </c>
      <c r="U3" s="90">
        <v>0</v>
      </c>
      <c r="V3" s="90">
        <v>0</v>
      </c>
      <c r="W3" s="90">
        <v>1014000</v>
      </c>
      <c r="X3" s="88" t="s">
        <v>64</v>
      </c>
      <c r="Y3" s="88" t="s">
        <v>64</v>
      </c>
      <c r="Z3" s="89">
        <v>226120</v>
      </c>
      <c r="AA3" s="88" t="s">
        <v>108</v>
      </c>
      <c r="AB3" s="90">
        <v>1014000</v>
      </c>
      <c r="AC3" s="90"/>
      <c r="AD3" s="90"/>
      <c r="AE3" s="90"/>
      <c r="AF3" s="90"/>
      <c r="AG3" s="90"/>
      <c r="AH3" s="90"/>
      <c r="AI3" s="90"/>
      <c r="AJ3" s="43"/>
      <c r="AK3" s="85" t="s">
        <v>763</v>
      </c>
      <c r="AL3" s="41" t="s">
        <v>74</v>
      </c>
      <c r="AM3" s="289"/>
      <c r="AN3" s="289"/>
    </row>
    <row r="4" spans="1:40" ht="139.5" customHeight="1">
      <c r="A4" s="249"/>
      <c r="B4" s="149" t="s">
        <v>58</v>
      </c>
      <c r="C4" s="149" t="s">
        <v>101</v>
      </c>
      <c r="D4" s="85" t="s">
        <v>764</v>
      </c>
      <c r="E4" s="41" t="s">
        <v>103</v>
      </c>
      <c r="F4" s="41">
        <v>12</v>
      </c>
      <c r="G4" s="41" t="s">
        <v>64</v>
      </c>
      <c r="H4" s="41">
        <v>2023</v>
      </c>
      <c r="I4" s="41">
        <v>2023</v>
      </c>
      <c r="J4" s="41" t="s">
        <v>765</v>
      </c>
      <c r="K4" s="41" t="s">
        <v>105</v>
      </c>
      <c r="L4" s="41"/>
      <c r="M4" s="41" t="s">
        <v>64</v>
      </c>
      <c r="N4" s="41" t="s">
        <v>65</v>
      </c>
      <c r="O4" s="43" t="s">
        <v>106</v>
      </c>
      <c r="P4" s="86" t="s">
        <v>759</v>
      </c>
      <c r="Q4" s="43">
        <v>3</v>
      </c>
      <c r="R4" s="87" t="s">
        <v>64</v>
      </c>
      <c r="S4" s="41" t="s">
        <v>64</v>
      </c>
      <c r="T4" s="90">
        <v>1014000</v>
      </c>
      <c r="U4" s="90">
        <v>0</v>
      </c>
      <c r="V4" s="90">
        <v>0</v>
      </c>
      <c r="W4" s="90">
        <v>1014000</v>
      </c>
      <c r="X4" s="88" t="s">
        <v>64</v>
      </c>
      <c r="Y4" s="88" t="s">
        <v>64</v>
      </c>
      <c r="Z4" s="89">
        <v>226120</v>
      </c>
      <c r="AA4" s="88" t="s">
        <v>108</v>
      </c>
      <c r="AB4" s="90"/>
      <c r="AC4" s="90">
        <v>1014000</v>
      </c>
      <c r="AD4" s="90"/>
      <c r="AE4" s="90"/>
      <c r="AF4" s="90"/>
      <c r="AG4" s="90"/>
      <c r="AH4" s="90"/>
      <c r="AI4" s="90"/>
      <c r="AJ4" s="43"/>
      <c r="AK4" s="85" t="s">
        <v>766</v>
      </c>
      <c r="AL4" s="41" t="s">
        <v>74</v>
      </c>
      <c r="AM4" s="289"/>
      <c r="AN4" s="289"/>
    </row>
    <row r="5" spans="1:40" ht="139.5" customHeight="1">
      <c r="A5" s="249"/>
      <c r="B5" s="149" t="s">
        <v>58</v>
      </c>
      <c r="C5" s="149" t="s">
        <v>101</v>
      </c>
      <c r="D5" s="85" t="s">
        <v>767</v>
      </c>
      <c r="E5" s="41" t="s">
        <v>103</v>
      </c>
      <c r="F5" s="41">
        <v>12</v>
      </c>
      <c r="G5" s="41" t="s">
        <v>64</v>
      </c>
      <c r="H5" s="41">
        <v>2023</v>
      </c>
      <c r="I5" s="41">
        <v>2023</v>
      </c>
      <c r="J5" s="41" t="s">
        <v>768</v>
      </c>
      <c r="K5" s="41" t="s">
        <v>105</v>
      </c>
      <c r="L5" s="41"/>
      <c r="M5" s="41" t="s">
        <v>64</v>
      </c>
      <c r="N5" s="41" t="s">
        <v>65</v>
      </c>
      <c r="O5" s="43" t="s">
        <v>106</v>
      </c>
      <c r="P5" s="86" t="s">
        <v>759</v>
      </c>
      <c r="Q5" s="43">
        <v>3</v>
      </c>
      <c r="R5" s="87" t="s">
        <v>64</v>
      </c>
      <c r="S5" s="41" t="s">
        <v>64</v>
      </c>
      <c r="T5" s="90">
        <v>1014000</v>
      </c>
      <c r="U5" s="90">
        <v>0</v>
      </c>
      <c r="V5" s="90">
        <v>0</v>
      </c>
      <c r="W5" s="90">
        <v>1014000</v>
      </c>
      <c r="X5" s="88" t="s">
        <v>64</v>
      </c>
      <c r="Y5" s="88" t="s">
        <v>64</v>
      </c>
      <c r="Z5" s="89">
        <v>226120</v>
      </c>
      <c r="AA5" s="88" t="s">
        <v>108</v>
      </c>
      <c r="AB5" s="90"/>
      <c r="AC5" s="90"/>
      <c r="AD5" s="90">
        <v>1014000</v>
      </c>
      <c r="AE5" s="90"/>
      <c r="AF5" s="90"/>
      <c r="AG5" s="90"/>
      <c r="AH5" s="90"/>
      <c r="AI5" s="90"/>
      <c r="AJ5" s="43"/>
      <c r="AK5" s="85" t="s">
        <v>769</v>
      </c>
      <c r="AL5" s="41" t="s">
        <v>74</v>
      </c>
      <c r="AM5" s="289"/>
      <c r="AN5" s="289"/>
    </row>
    <row r="6" spans="1:40" ht="139.5" customHeight="1">
      <c r="A6" s="249"/>
      <c r="B6" s="149" t="s">
        <v>58</v>
      </c>
      <c r="C6" s="149" t="s">
        <v>101</v>
      </c>
      <c r="D6" s="85" t="s">
        <v>770</v>
      </c>
      <c r="E6" s="41" t="s">
        <v>103</v>
      </c>
      <c r="F6" s="41">
        <v>12</v>
      </c>
      <c r="G6" s="41" t="s">
        <v>64</v>
      </c>
      <c r="H6" s="41">
        <v>2023</v>
      </c>
      <c r="I6" s="41">
        <v>2023</v>
      </c>
      <c r="J6" s="41" t="s">
        <v>771</v>
      </c>
      <c r="K6" s="41" t="s">
        <v>105</v>
      </c>
      <c r="L6" s="41"/>
      <c r="M6" s="41" t="s">
        <v>64</v>
      </c>
      <c r="N6" s="41" t="s">
        <v>65</v>
      </c>
      <c r="O6" s="43" t="s">
        <v>106</v>
      </c>
      <c r="P6" s="86" t="s">
        <v>759</v>
      </c>
      <c r="Q6" s="43">
        <v>3</v>
      </c>
      <c r="R6" s="87" t="s">
        <v>64</v>
      </c>
      <c r="S6" s="41" t="s">
        <v>64</v>
      </c>
      <c r="T6" s="90">
        <v>1014000</v>
      </c>
      <c r="U6" s="90">
        <v>0</v>
      </c>
      <c r="V6" s="90">
        <v>0</v>
      </c>
      <c r="W6" s="90">
        <v>1014000</v>
      </c>
      <c r="X6" s="88" t="s">
        <v>64</v>
      </c>
      <c r="Y6" s="88" t="s">
        <v>64</v>
      </c>
      <c r="Z6" s="89">
        <v>226120</v>
      </c>
      <c r="AA6" s="88" t="s">
        <v>108</v>
      </c>
      <c r="AB6" s="90"/>
      <c r="AC6" s="90"/>
      <c r="AD6" s="90"/>
      <c r="AE6" s="90"/>
      <c r="AF6" s="90">
        <v>1014000</v>
      </c>
      <c r="AG6" s="90"/>
      <c r="AH6" s="90"/>
      <c r="AI6" s="90"/>
      <c r="AJ6" s="43"/>
      <c r="AK6" s="85" t="s">
        <v>772</v>
      </c>
      <c r="AL6" s="41" t="s">
        <v>74</v>
      </c>
      <c r="AM6" s="289"/>
      <c r="AN6" s="289"/>
    </row>
    <row r="7" spans="1:40" ht="139.5" customHeight="1">
      <c r="A7" s="249"/>
      <c r="B7" s="149" t="s">
        <v>58</v>
      </c>
      <c r="C7" s="149" t="s">
        <v>101</v>
      </c>
      <c r="D7" s="85" t="s">
        <v>773</v>
      </c>
      <c r="E7" s="41" t="s">
        <v>103</v>
      </c>
      <c r="F7" s="41">
        <v>12</v>
      </c>
      <c r="G7" s="41" t="s">
        <v>64</v>
      </c>
      <c r="H7" s="41">
        <v>2023</v>
      </c>
      <c r="I7" s="41">
        <v>2023</v>
      </c>
      <c r="J7" s="41" t="s">
        <v>774</v>
      </c>
      <c r="K7" s="41" t="s">
        <v>105</v>
      </c>
      <c r="L7" s="41"/>
      <c r="M7" s="41" t="s">
        <v>64</v>
      </c>
      <c r="N7" s="41" t="s">
        <v>65</v>
      </c>
      <c r="O7" s="43" t="s">
        <v>106</v>
      </c>
      <c r="P7" s="86" t="s">
        <v>759</v>
      </c>
      <c r="Q7" s="43">
        <v>3</v>
      </c>
      <c r="R7" s="87" t="s">
        <v>64</v>
      </c>
      <c r="S7" s="41" t="s">
        <v>64</v>
      </c>
      <c r="T7" s="90">
        <v>1014000</v>
      </c>
      <c r="U7" s="90">
        <v>0</v>
      </c>
      <c r="V7" s="90">
        <v>0</v>
      </c>
      <c r="W7" s="90">
        <v>1014000</v>
      </c>
      <c r="X7" s="88" t="s">
        <v>64</v>
      </c>
      <c r="Y7" s="88" t="s">
        <v>64</v>
      </c>
      <c r="Z7" s="89">
        <v>226120</v>
      </c>
      <c r="AA7" s="88" t="s">
        <v>108</v>
      </c>
      <c r="AB7" s="90"/>
      <c r="AC7" s="90"/>
      <c r="AD7" s="90"/>
      <c r="AE7" s="90"/>
      <c r="AF7" s="90"/>
      <c r="AG7" s="90">
        <v>1014000</v>
      </c>
      <c r="AH7" s="90"/>
      <c r="AI7" s="90"/>
      <c r="AJ7" s="43"/>
      <c r="AK7" s="85" t="s">
        <v>775</v>
      </c>
      <c r="AL7" s="41" t="s">
        <v>74</v>
      </c>
      <c r="AM7" s="289"/>
      <c r="AN7" s="289"/>
    </row>
    <row r="8" spans="1:40" ht="139.5" customHeight="1">
      <c r="A8" s="249"/>
      <c r="B8" s="149" t="s">
        <v>58</v>
      </c>
      <c r="C8" s="149" t="s">
        <v>101</v>
      </c>
      <c r="D8" s="85" t="s">
        <v>776</v>
      </c>
      <c r="E8" s="41" t="s">
        <v>103</v>
      </c>
      <c r="F8" s="41">
        <v>12</v>
      </c>
      <c r="G8" s="41" t="s">
        <v>64</v>
      </c>
      <c r="H8" s="41">
        <v>2023</v>
      </c>
      <c r="I8" s="41">
        <v>2023</v>
      </c>
      <c r="J8" s="41" t="s">
        <v>777</v>
      </c>
      <c r="K8" s="41" t="s">
        <v>105</v>
      </c>
      <c r="L8" s="41"/>
      <c r="M8" s="41" t="s">
        <v>64</v>
      </c>
      <c r="N8" s="41" t="s">
        <v>65</v>
      </c>
      <c r="O8" s="43" t="s">
        <v>106</v>
      </c>
      <c r="P8" s="86" t="s">
        <v>759</v>
      </c>
      <c r="Q8" s="43">
        <v>3</v>
      </c>
      <c r="R8" s="87" t="s">
        <v>64</v>
      </c>
      <c r="S8" s="41" t="s">
        <v>64</v>
      </c>
      <c r="T8" s="90">
        <v>1014000</v>
      </c>
      <c r="U8" s="90">
        <v>0</v>
      </c>
      <c r="V8" s="90">
        <v>0</v>
      </c>
      <c r="W8" s="90">
        <v>1014000</v>
      </c>
      <c r="X8" s="88" t="s">
        <v>64</v>
      </c>
      <c r="Y8" s="88" t="s">
        <v>64</v>
      </c>
      <c r="Z8" s="89">
        <v>226120</v>
      </c>
      <c r="AA8" s="88" t="s">
        <v>108</v>
      </c>
      <c r="AB8" s="90"/>
      <c r="AC8" s="90"/>
      <c r="AD8" s="90"/>
      <c r="AE8" s="90"/>
      <c r="AF8" s="90"/>
      <c r="AG8" s="90"/>
      <c r="AH8" s="90">
        <v>1014000</v>
      </c>
      <c r="AI8" s="90"/>
      <c r="AJ8" s="43"/>
      <c r="AK8" s="85" t="s">
        <v>778</v>
      </c>
      <c r="AL8" s="41" t="s">
        <v>74</v>
      </c>
      <c r="AM8" s="289"/>
      <c r="AN8" s="289"/>
    </row>
    <row r="9" spans="1:40" ht="139.5" customHeight="1">
      <c r="A9" s="249"/>
      <c r="B9" s="149" t="s">
        <v>58</v>
      </c>
      <c r="C9" s="149" t="s">
        <v>101</v>
      </c>
      <c r="D9" s="85" t="s">
        <v>779</v>
      </c>
      <c r="E9" s="41" t="s">
        <v>103</v>
      </c>
      <c r="F9" s="41">
        <v>12</v>
      </c>
      <c r="G9" s="41" t="s">
        <v>64</v>
      </c>
      <c r="H9" s="41">
        <v>2023</v>
      </c>
      <c r="I9" s="41">
        <v>2023</v>
      </c>
      <c r="J9" s="41" t="s">
        <v>780</v>
      </c>
      <c r="K9" s="41" t="s">
        <v>105</v>
      </c>
      <c r="L9" s="41"/>
      <c r="M9" s="41" t="s">
        <v>64</v>
      </c>
      <c r="N9" s="41" t="s">
        <v>65</v>
      </c>
      <c r="O9" s="43" t="s">
        <v>106</v>
      </c>
      <c r="P9" s="86" t="s">
        <v>759</v>
      </c>
      <c r="Q9" s="43">
        <v>3</v>
      </c>
      <c r="R9" s="87" t="s">
        <v>64</v>
      </c>
      <c r="S9" s="41" t="s">
        <v>64</v>
      </c>
      <c r="T9" s="90">
        <v>1014000</v>
      </c>
      <c r="U9" s="90">
        <v>0</v>
      </c>
      <c r="V9" s="90">
        <v>0</v>
      </c>
      <c r="W9" s="90">
        <v>1014000</v>
      </c>
      <c r="X9" s="88" t="s">
        <v>64</v>
      </c>
      <c r="Y9" s="88" t="s">
        <v>64</v>
      </c>
      <c r="Z9" s="89">
        <v>226120</v>
      </c>
      <c r="AA9" s="88" t="s">
        <v>108</v>
      </c>
      <c r="AB9" s="90"/>
      <c r="AC9" s="90"/>
      <c r="AD9" s="90"/>
      <c r="AE9" s="90"/>
      <c r="AF9" s="90"/>
      <c r="AG9" s="90"/>
      <c r="AH9" s="90"/>
      <c r="AI9" s="90">
        <v>1014000</v>
      </c>
      <c r="AJ9" s="43"/>
      <c r="AK9" s="85" t="s">
        <v>781</v>
      </c>
      <c r="AL9" s="41" t="s">
        <v>74</v>
      </c>
      <c r="AM9" s="289"/>
      <c r="AN9" s="289"/>
    </row>
    <row r="10" spans="1:40" ht="139.5" customHeight="1">
      <c r="A10" s="249"/>
      <c r="B10" s="149" t="s">
        <v>58</v>
      </c>
      <c r="C10" s="149" t="s">
        <v>101</v>
      </c>
      <c r="D10" s="85" t="s">
        <v>782</v>
      </c>
      <c r="E10" s="41" t="s">
        <v>103</v>
      </c>
      <c r="F10" s="41">
        <v>12</v>
      </c>
      <c r="G10" s="41" t="s">
        <v>64</v>
      </c>
      <c r="H10" s="41">
        <v>2023</v>
      </c>
      <c r="I10" s="41">
        <v>2023</v>
      </c>
      <c r="J10" s="41" t="s">
        <v>783</v>
      </c>
      <c r="K10" s="41" t="s">
        <v>105</v>
      </c>
      <c r="L10" s="41"/>
      <c r="M10" s="41" t="s">
        <v>64</v>
      </c>
      <c r="N10" s="41" t="s">
        <v>65</v>
      </c>
      <c r="O10" s="43" t="s">
        <v>106</v>
      </c>
      <c r="P10" s="86" t="s">
        <v>759</v>
      </c>
      <c r="Q10" s="43">
        <v>3</v>
      </c>
      <c r="R10" s="87" t="s">
        <v>64</v>
      </c>
      <c r="S10" s="41" t="s">
        <v>64</v>
      </c>
      <c r="T10" s="90">
        <v>1014000</v>
      </c>
      <c r="U10" s="90">
        <v>0</v>
      </c>
      <c r="V10" s="90">
        <v>0</v>
      </c>
      <c r="W10" s="90">
        <v>1014000</v>
      </c>
      <c r="X10" s="88" t="s">
        <v>64</v>
      </c>
      <c r="Y10" s="88" t="s">
        <v>64</v>
      </c>
      <c r="Z10" s="89">
        <v>226120</v>
      </c>
      <c r="AA10" s="88" t="s">
        <v>108</v>
      </c>
      <c r="AB10" s="90"/>
      <c r="AC10" s="90"/>
      <c r="AD10" s="90"/>
      <c r="AE10" s="90"/>
      <c r="AF10" s="90"/>
      <c r="AG10" s="90"/>
      <c r="AH10" s="90"/>
      <c r="AI10" s="90">
        <v>1014000</v>
      </c>
      <c r="AJ10" s="43"/>
      <c r="AK10" s="85" t="s">
        <v>784</v>
      </c>
      <c r="AL10" s="41" t="s">
        <v>74</v>
      </c>
      <c r="AM10" s="289"/>
      <c r="AN10" s="289"/>
    </row>
    <row r="11" spans="1:40" ht="139.5" customHeight="1">
      <c r="A11" s="249"/>
      <c r="B11" s="149" t="s">
        <v>58</v>
      </c>
      <c r="C11" s="149" t="s">
        <v>101</v>
      </c>
      <c r="D11" s="85" t="s">
        <v>785</v>
      </c>
      <c r="E11" s="41" t="s">
        <v>103</v>
      </c>
      <c r="F11" s="41">
        <v>12</v>
      </c>
      <c r="G11" s="41" t="s">
        <v>64</v>
      </c>
      <c r="H11" s="41">
        <v>2023</v>
      </c>
      <c r="I11" s="41">
        <v>2023</v>
      </c>
      <c r="J11" s="41" t="s">
        <v>786</v>
      </c>
      <c r="K11" s="41" t="s">
        <v>105</v>
      </c>
      <c r="L11" s="41"/>
      <c r="M11" s="41" t="s">
        <v>64</v>
      </c>
      <c r="N11" s="41" t="s">
        <v>65</v>
      </c>
      <c r="O11" s="43" t="s">
        <v>106</v>
      </c>
      <c r="P11" s="86" t="s">
        <v>759</v>
      </c>
      <c r="Q11" s="43">
        <v>3</v>
      </c>
      <c r="R11" s="87" t="s">
        <v>64</v>
      </c>
      <c r="S11" s="41" t="s">
        <v>64</v>
      </c>
      <c r="T11" s="90">
        <v>1014000</v>
      </c>
      <c r="U11" s="90">
        <v>0</v>
      </c>
      <c r="V11" s="90">
        <v>0</v>
      </c>
      <c r="W11" s="90">
        <v>1014000</v>
      </c>
      <c r="X11" s="88" t="s">
        <v>64</v>
      </c>
      <c r="Y11" s="88" t="s">
        <v>64</v>
      </c>
      <c r="Z11" s="89">
        <v>226120</v>
      </c>
      <c r="AA11" s="88" t="s">
        <v>108</v>
      </c>
      <c r="AB11" s="90"/>
      <c r="AC11" s="90"/>
      <c r="AD11" s="90"/>
      <c r="AE11" s="90"/>
      <c r="AF11" s="90"/>
      <c r="AG11" s="90"/>
      <c r="AH11" s="90"/>
      <c r="AI11" s="90">
        <v>1014000</v>
      </c>
      <c r="AJ11" s="43"/>
      <c r="AK11" s="85" t="s">
        <v>787</v>
      </c>
      <c r="AL11" s="41" t="s">
        <v>74</v>
      </c>
      <c r="AM11" s="289"/>
      <c r="AN11" s="289"/>
    </row>
    <row r="12" spans="1:40" ht="139.5" customHeight="1">
      <c r="A12" s="249"/>
      <c r="B12" s="149" t="s">
        <v>58</v>
      </c>
      <c r="C12" s="149" t="s">
        <v>101</v>
      </c>
      <c r="D12" s="85" t="s">
        <v>788</v>
      </c>
      <c r="E12" s="41" t="s">
        <v>103</v>
      </c>
      <c r="F12" s="41">
        <v>12</v>
      </c>
      <c r="G12" s="41" t="s">
        <v>64</v>
      </c>
      <c r="H12" s="41">
        <v>2023</v>
      </c>
      <c r="I12" s="41">
        <v>2023</v>
      </c>
      <c r="J12" s="41" t="s">
        <v>789</v>
      </c>
      <c r="K12" s="41" t="s">
        <v>105</v>
      </c>
      <c r="L12" s="41"/>
      <c r="M12" s="41" t="s">
        <v>64</v>
      </c>
      <c r="N12" s="41" t="s">
        <v>65</v>
      </c>
      <c r="O12" s="43" t="s">
        <v>106</v>
      </c>
      <c r="P12" s="86" t="s">
        <v>759</v>
      </c>
      <c r="Q12" s="43">
        <v>3</v>
      </c>
      <c r="R12" s="87" t="s">
        <v>64</v>
      </c>
      <c r="S12" s="41" t="s">
        <v>64</v>
      </c>
      <c r="T12" s="90">
        <v>1064000</v>
      </c>
      <c r="U12" s="90">
        <v>0</v>
      </c>
      <c r="V12" s="90">
        <v>0</v>
      </c>
      <c r="W12" s="90">
        <v>1064000</v>
      </c>
      <c r="X12" s="88" t="s">
        <v>64</v>
      </c>
      <c r="Y12" s="88" t="s">
        <v>64</v>
      </c>
      <c r="Z12" s="89">
        <v>226120</v>
      </c>
      <c r="AA12" s="88" t="s">
        <v>108</v>
      </c>
      <c r="AB12" s="90">
        <v>1064000</v>
      </c>
      <c r="AC12" s="90"/>
      <c r="AD12" s="90"/>
      <c r="AE12" s="90"/>
      <c r="AF12" s="90"/>
      <c r="AG12" s="90"/>
      <c r="AH12" s="90"/>
      <c r="AI12" s="90"/>
      <c r="AJ12" s="43"/>
      <c r="AK12" s="85" t="s">
        <v>790</v>
      </c>
      <c r="AL12" s="41" t="s">
        <v>74</v>
      </c>
      <c r="AM12" s="289"/>
      <c r="AN12" s="289"/>
    </row>
    <row r="13" spans="1:40" ht="139.5" customHeight="1">
      <c r="A13" s="249"/>
      <c r="B13" s="149" t="s">
        <v>58</v>
      </c>
      <c r="C13" s="149" t="s">
        <v>101</v>
      </c>
      <c r="D13" s="85" t="s">
        <v>764</v>
      </c>
      <c r="E13" s="41" t="s">
        <v>103</v>
      </c>
      <c r="F13" s="41">
        <v>12</v>
      </c>
      <c r="G13" s="41">
        <f>SUMIFS('SCHEDA B SOPRA 1 '!T:T,'SCHEDA B SOPRA 1 '!AK:AK, trova)</f>
        <v>0</v>
      </c>
      <c r="H13" s="41">
        <v>2023</v>
      </c>
      <c r="I13" s="41">
        <v>2023</v>
      </c>
      <c r="J13" s="41" t="s">
        <v>762</v>
      </c>
      <c r="K13" s="41" t="s">
        <v>105</v>
      </c>
      <c r="L13" s="41"/>
      <c r="M13" s="41" t="s">
        <v>64</v>
      </c>
      <c r="N13" s="41" t="s">
        <v>65</v>
      </c>
      <c r="O13" s="43" t="s">
        <v>106</v>
      </c>
      <c r="P13" s="86" t="s">
        <v>759</v>
      </c>
      <c r="Q13" s="43">
        <v>3</v>
      </c>
      <c r="R13" s="87" t="s">
        <v>64</v>
      </c>
      <c r="S13" s="41" t="s">
        <v>64</v>
      </c>
      <c r="T13" s="90">
        <v>1064000</v>
      </c>
      <c r="U13" s="90">
        <v>0</v>
      </c>
      <c r="V13" s="90">
        <v>0</v>
      </c>
      <c r="W13" s="90">
        <v>1064000</v>
      </c>
      <c r="X13" s="88" t="s">
        <v>64</v>
      </c>
      <c r="Y13" s="88" t="s">
        <v>64</v>
      </c>
      <c r="Z13" s="89">
        <v>226120</v>
      </c>
      <c r="AA13" s="88" t="s">
        <v>108</v>
      </c>
      <c r="AB13" s="90"/>
      <c r="AC13" s="90" t="s">
        <v>109</v>
      </c>
      <c r="AD13" s="90"/>
      <c r="AE13" s="90"/>
      <c r="AF13" s="90"/>
      <c r="AG13" s="90"/>
      <c r="AH13" s="90"/>
      <c r="AI13" s="90"/>
      <c r="AJ13" s="43"/>
      <c r="AK13" s="85" t="s">
        <v>791</v>
      </c>
      <c r="AL13" s="41" t="s">
        <v>74</v>
      </c>
      <c r="AM13" s="289"/>
      <c r="AN13" s="289"/>
    </row>
    <row r="14" spans="1:40" ht="139.5" customHeight="1">
      <c r="A14" s="68"/>
      <c r="B14" s="149" t="s">
        <v>58</v>
      </c>
      <c r="C14" s="149" t="s">
        <v>585</v>
      </c>
      <c r="D14" s="85" t="s">
        <v>792</v>
      </c>
      <c r="E14" s="73" t="s">
        <v>636</v>
      </c>
      <c r="F14" s="73">
        <v>24</v>
      </c>
      <c r="G14" s="41" t="s">
        <v>64</v>
      </c>
      <c r="H14" s="41">
        <v>2022</v>
      </c>
      <c r="I14" s="41">
        <v>2022</v>
      </c>
      <c r="J14" s="162"/>
      <c r="K14" s="74" t="s">
        <v>64</v>
      </c>
      <c r="L14" s="74"/>
      <c r="M14" s="74" t="s">
        <v>151</v>
      </c>
      <c r="N14" s="41" t="s">
        <v>65</v>
      </c>
      <c r="O14" s="75" t="s">
        <v>66</v>
      </c>
      <c r="P14" s="163" t="s">
        <v>657</v>
      </c>
      <c r="Q14" s="75">
        <v>1</v>
      </c>
      <c r="R14" s="75" t="s">
        <v>62</v>
      </c>
      <c r="S14" s="74" t="s">
        <v>62</v>
      </c>
      <c r="T14" s="90">
        <v>1098000</v>
      </c>
      <c r="U14" s="90">
        <v>0</v>
      </c>
      <c r="V14" s="90">
        <v>0</v>
      </c>
      <c r="W14" s="90">
        <v>1098000</v>
      </c>
      <c r="X14" s="77"/>
      <c r="Y14" s="77"/>
      <c r="Z14" s="164"/>
      <c r="AA14" s="77"/>
      <c r="AB14" s="90">
        <v>87840</v>
      </c>
      <c r="AC14" s="90">
        <v>109800</v>
      </c>
      <c r="AD14" s="90">
        <v>131760</v>
      </c>
      <c r="AE14" s="90">
        <v>65880</v>
      </c>
      <c r="AF14" s="90">
        <v>87840</v>
      </c>
      <c r="AG14" s="90">
        <v>43920</v>
      </c>
      <c r="AH14" s="90">
        <v>87840</v>
      </c>
      <c r="AI14" s="90">
        <v>131760</v>
      </c>
      <c r="AJ14" s="159"/>
      <c r="AK14" s="85" t="s">
        <v>992</v>
      </c>
      <c r="AL14" s="41" t="s">
        <v>74</v>
      </c>
      <c r="AM14" s="289"/>
      <c r="AN14" s="289"/>
    </row>
    <row r="15" spans="1:40" ht="139.5" customHeight="1">
      <c r="A15" s="68"/>
      <c r="B15" s="149" t="s">
        <v>58</v>
      </c>
      <c r="C15" s="149" t="s">
        <v>585</v>
      </c>
      <c r="D15" s="85" t="s">
        <v>793</v>
      </c>
      <c r="E15" s="74" t="s">
        <v>587</v>
      </c>
      <c r="F15" s="74">
        <v>24</v>
      </c>
      <c r="G15" s="41" t="s">
        <v>64</v>
      </c>
      <c r="H15" s="41">
        <v>2022</v>
      </c>
      <c r="I15" s="41">
        <v>2022</v>
      </c>
      <c r="J15" s="127"/>
      <c r="K15" s="74" t="s">
        <v>64</v>
      </c>
      <c r="L15" s="127"/>
      <c r="M15" s="74" t="s">
        <v>151</v>
      </c>
      <c r="N15" s="41" t="s">
        <v>65</v>
      </c>
      <c r="O15" s="75" t="s">
        <v>66</v>
      </c>
      <c r="P15" s="163" t="s">
        <v>588</v>
      </c>
      <c r="Q15" s="75">
        <v>1</v>
      </c>
      <c r="R15" s="87" t="s">
        <v>64</v>
      </c>
      <c r="S15" s="74" t="s">
        <v>64</v>
      </c>
      <c r="T15" s="90">
        <v>500000</v>
      </c>
      <c r="U15" s="90">
        <v>600000</v>
      </c>
      <c r="V15" s="90">
        <v>0</v>
      </c>
      <c r="W15" s="90">
        <f>SUM(T15:V15)</f>
        <v>1100000</v>
      </c>
      <c r="X15" s="129"/>
      <c r="Y15" s="129"/>
      <c r="Z15" s="129"/>
      <c r="AA15" s="129"/>
      <c r="AB15" s="90">
        <v>56202.865761689289</v>
      </c>
      <c r="AC15" s="90">
        <v>63046.757164404218</v>
      </c>
      <c r="AD15" s="90">
        <v>99340.120663650072</v>
      </c>
      <c r="AE15" s="90">
        <v>22812.971342383105</v>
      </c>
      <c r="AF15" s="90">
        <v>82956.259426847653</v>
      </c>
      <c r="AG15" s="90">
        <v>43137.254901960783</v>
      </c>
      <c r="AH15" s="90">
        <v>64913.273001508293</v>
      </c>
      <c r="AI15" s="90">
        <v>117590.49773755655</v>
      </c>
      <c r="AJ15" s="128"/>
      <c r="AK15" s="85" t="s">
        <v>794</v>
      </c>
      <c r="AL15" s="41" t="s">
        <v>74</v>
      </c>
      <c r="AM15" s="289"/>
      <c r="AN15" s="289"/>
    </row>
    <row r="16" spans="1:40" ht="139.5" customHeight="1">
      <c r="A16" s="68"/>
      <c r="B16" s="149" t="s">
        <v>58</v>
      </c>
      <c r="C16" s="149" t="s">
        <v>585</v>
      </c>
      <c r="D16" s="85" t="s">
        <v>795</v>
      </c>
      <c r="E16" s="74" t="s">
        <v>989</v>
      </c>
      <c r="F16" s="74">
        <v>24</v>
      </c>
      <c r="G16" s="41" t="s">
        <v>64</v>
      </c>
      <c r="H16" s="41">
        <v>2022</v>
      </c>
      <c r="I16" s="41">
        <v>2022</v>
      </c>
      <c r="J16" s="127"/>
      <c r="K16" s="74" t="s">
        <v>64</v>
      </c>
      <c r="L16" s="127"/>
      <c r="M16" s="74" t="s">
        <v>151</v>
      </c>
      <c r="N16" s="41" t="s">
        <v>65</v>
      </c>
      <c r="O16" s="75" t="s">
        <v>66</v>
      </c>
      <c r="P16" s="163" t="s">
        <v>588</v>
      </c>
      <c r="Q16" s="75">
        <v>1</v>
      </c>
      <c r="R16" s="87" t="s">
        <v>64</v>
      </c>
      <c r="S16" s="74" t="s">
        <v>64</v>
      </c>
      <c r="T16" s="90">
        <v>669797.02</v>
      </c>
      <c r="U16" s="90">
        <v>446531.35</v>
      </c>
      <c r="V16" s="90">
        <v>0</v>
      </c>
      <c r="W16" s="90">
        <v>1116328.3700000001</v>
      </c>
      <c r="X16" s="129"/>
      <c r="Y16" s="129"/>
      <c r="Z16" s="129"/>
      <c r="AA16" s="129"/>
      <c r="AB16" s="90">
        <v>139541.04625000001</v>
      </c>
      <c r="AC16" s="90">
        <v>139541.04625000001</v>
      </c>
      <c r="AD16" s="90">
        <v>139541.04625000001</v>
      </c>
      <c r="AE16" s="90">
        <v>139541.04625000001</v>
      </c>
      <c r="AF16" s="90">
        <v>139541.04625000001</v>
      </c>
      <c r="AG16" s="90">
        <v>139541.04625000001</v>
      </c>
      <c r="AH16" s="90">
        <v>139541.04625000001</v>
      </c>
      <c r="AI16" s="90">
        <v>139541.04625000001</v>
      </c>
      <c r="AJ16" s="159"/>
      <c r="AK16" s="85" t="s">
        <v>637</v>
      </c>
      <c r="AL16" s="41" t="s">
        <v>74</v>
      </c>
      <c r="AM16" s="289"/>
      <c r="AN16" s="289"/>
    </row>
    <row r="17" spans="1:40" ht="139.5" customHeight="1">
      <c r="A17" s="68"/>
      <c r="B17" s="149" t="s">
        <v>58</v>
      </c>
      <c r="C17" s="149" t="s">
        <v>585</v>
      </c>
      <c r="D17" s="85" t="s">
        <v>796</v>
      </c>
      <c r="E17" s="73" t="s">
        <v>636</v>
      </c>
      <c r="F17" s="73">
        <v>36</v>
      </c>
      <c r="G17" s="41" t="s">
        <v>64</v>
      </c>
      <c r="H17" s="41">
        <v>2022</v>
      </c>
      <c r="I17" s="41">
        <v>2022</v>
      </c>
      <c r="J17" s="162" t="s">
        <v>797</v>
      </c>
      <c r="K17" s="74" t="s">
        <v>64</v>
      </c>
      <c r="L17" s="74"/>
      <c r="M17" s="74" t="s">
        <v>151</v>
      </c>
      <c r="N17" s="41" t="s">
        <v>65</v>
      </c>
      <c r="O17" s="75" t="s">
        <v>66</v>
      </c>
      <c r="P17" s="163" t="s">
        <v>588</v>
      </c>
      <c r="Q17" s="75">
        <v>1</v>
      </c>
      <c r="R17" s="75" t="s">
        <v>62</v>
      </c>
      <c r="S17" s="74" t="s">
        <v>62</v>
      </c>
      <c r="T17" s="90">
        <v>56857.16</v>
      </c>
      <c r="U17" s="90">
        <v>511714.48</v>
      </c>
      <c r="V17" s="90">
        <v>568571.66</v>
      </c>
      <c r="W17" s="90">
        <f>SUM(T17:V17)</f>
        <v>1137143.3</v>
      </c>
      <c r="X17" s="77"/>
      <c r="Y17" s="77"/>
      <c r="Z17" s="164">
        <v>226120</v>
      </c>
      <c r="AA17" s="77" t="s">
        <v>108</v>
      </c>
      <c r="AB17" s="90">
        <v>142142.91250000001</v>
      </c>
      <c r="AC17" s="90">
        <v>142142.91250000001</v>
      </c>
      <c r="AD17" s="90">
        <v>142142.91250000001</v>
      </c>
      <c r="AE17" s="90">
        <v>142142.91250000001</v>
      </c>
      <c r="AF17" s="90">
        <v>142142.91250000001</v>
      </c>
      <c r="AG17" s="90">
        <v>142142.91250000001</v>
      </c>
      <c r="AH17" s="90">
        <v>142142.91250000001</v>
      </c>
      <c r="AI17" s="90">
        <v>142142.91250000001</v>
      </c>
      <c r="AJ17" s="159"/>
      <c r="AK17" s="85" t="s">
        <v>798</v>
      </c>
      <c r="AL17" s="41" t="s">
        <v>74</v>
      </c>
      <c r="AM17" s="289"/>
      <c r="AN17" s="289"/>
    </row>
    <row r="18" spans="1:40" ht="139.5" customHeight="1">
      <c r="A18" s="249"/>
      <c r="B18" s="149" t="s">
        <v>58</v>
      </c>
      <c r="C18" s="149" t="s">
        <v>101</v>
      </c>
      <c r="D18" s="85" t="s">
        <v>799</v>
      </c>
      <c r="E18" s="41" t="s">
        <v>103</v>
      </c>
      <c r="F18" s="41">
        <v>12</v>
      </c>
      <c r="G18" s="41" t="s">
        <v>64</v>
      </c>
      <c r="H18" s="41">
        <v>2023</v>
      </c>
      <c r="I18" s="41">
        <v>2023</v>
      </c>
      <c r="J18" s="41" t="s">
        <v>800</v>
      </c>
      <c r="K18" s="41" t="s">
        <v>105</v>
      </c>
      <c r="L18" s="41"/>
      <c r="M18" s="41" t="s">
        <v>64</v>
      </c>
      <c r="N18" s="41" t="s">
        <v>65</v>
      </c>
      <c r="O18" s="43" t="s">
        <v>106</v>
      </c>
      <c r="P18" s="86" t="s">
        <v>759</v>
      </c>
      <c r="Q18" s="43">
        <v>3</v>
      </c>
      <c r="R18" s="87" t="s">
        <v>64</v>
      </c>
      <c r="S18" s="41" t="s">
        <v>64</v>
      </c>
      <c r="T18" s="90">
        <v>1158000</v>
      </c>
      <c r="U18" s="90">
        <v>0</v>
      </c>
      <c r="V18" s="90">
        <v>0</v>
      </c>
      <c r="W18" s="90">
        <v>1158000</v>
      </c>
      <c r="X18" s="88" t="s">
        <v>64</v>
      </c>
      <c r="Y18" s="88" t="s">
        <v>64</v>
      </c>
      <c r="Z18" s="89">
        <v>226120</v>
      </c>
      <c r="AA18" s="88" t="s">
        <v>108</v>
      </c>
      <c r="AB18" s="90"/>
      <c r="AC18" s="90"/>
      <c r="AD18" s="90"/>
      <c r="AE18" s="90"/>
      <c r="AF18" s="90"/>
      <c r="AG18" s="90"/>
      <c r="AH18" s="90"/>
      <c r="AI18" s="90">
        <v>1158000</v>
      </c>
      <c r="AJ18" s="43"/>
      <c r="AK18" s="85" t="s">
        <v>801</v>
      </c>
      <c r="AL18" s="41" t="s">
        <v>74</v>
      </c>
      <c r="AM18" s="289"/>
      <c r="AN18" s="289"/>
    </row>
    <row r="19" spans="1:40" ht="139.5" customHeight="1">
      <c r="A19" s="68"/>
      <c r="B19" s="149" t="s">
        <v>58</v>
      </c>
      <c r="C19" s="149" t="s">
        <v>585</v>
      </c>
      <c r="D19" s="85" t="s">
        <v>802</v>
      </c>
      <c r="E19" s="74" t="s">
        <v>587</v>
      </c>
      <c r="F19" s="74">
        <v>24</v>
      </c>
      <c r="G19" s="41" t="s">
        <v>64</v>
      </c>
      <c r="H19" s="41">
        <v>2022</v>
      </c>
      <c r="I19" s="41">
        <v>2022</v>
      </c>
      <c r="J19" s="127"/>
      <c r="K19" s="74" t="s">
        <v>64</v>
      </c>
      <c r="L19" s="127"/>
      <c r="M19" s="74" t="s">
        <v>151</v>
      </c>
      <c r="N19" s="43" t="s">
        <v>65</v>
      </c>
      <c r="O19" s="75" t="s">
        <v>66</v>
      </c>
      <c r="P19" s="163" t="s">
        <v>588</v>
      </c>
      <c r="Q19" s="75">
        <v>1</v>
      </c>
      <c r="R19" s="87" t="s">
        <v>64</v>
      </c>
      <c r="S19" s="74" t="s">
        <v>64</v>
      </c>
      <c r="T19" s="90">
        <v>604014.98</v>
      </c>
      <c r="U19" s="90">
        <v>604014.98</v>
      </c>
      <c r="V19" s="90">
        <v>0</v>
      </c>
      <c r="W19" s="90">
        <v>1208029.96</v>
      </c>
      <c r="X19" s="129"/>
      <c r="Y19" s="129"/>
      <c r="Z19" s="129"/>
      <c r="AA19" s="119"/>
      <c r="AB19" s="90">
        <v>61722.496070889894</v>
      </c>
      <c r="AC19" s="90">
        <v>69238.519577677216</v>
      </c>
      <c r="AD19" s="90">
        <v>109096.21999245853</v>
      </c>
      <c r="AE19" s="90">
        <v>25053.411689291104</v>
      </c>
      <c r="AF19" s="90">
        <v>91103.315233785819</v>
      </c>
      <c r="AG19" s="90">
        <v>47373.723921568628</v>
      </c>
      <c r="AH19" s="90">
        <v>71288.344170437398</v>
      </c>
      <c r="AI19" s="90">
        <v>129138.94934389141</v>
      </c>
      <c r="AJ19" s="75"/>
      <c r="AK19" s="85"/>
      <c r="AL19" s="127" t="s">
        <v>67</v>
      </c>
      <c r="AM19" s="289"/>
      <c r="AN19" s="289"/>
    </row>
    <row r="20" spans="1:40" ht="139.5" customHeight="1">
      <c r="A20" s="346"/>
      <c r="B20" s="149" t="s">
        <v>58</v>
      </c>
      <c r="C20" s="149" t="s">
        <v>59</v>
      </c>
      <c r="D20" s="85" t="s">
        <v>807</v>
      </c>
      <c r="E20" s="337" t="s">
        <v>808</v>
      </c>
      <c r="F20" s="338">
        <v>60</v>
      </c>
      <c r="G20" s="41" t="s">
        <v>62</v>
      </c>
      <c r="H20" s="41">
        <v>2023</v>
      </c>
      <c r="I20" s="41">
        <v>2023</v>
      </c>
      <c r="J20" s="338"/>
      <c r="K20" s="338" t="s">
        <v>64</v>
      </c>
      <c r="L20" s="338"/>
      <c r="M20" s="338" t="s">
        <v>64</v>
      </c>
      <c r="N20" s="41" t="s">
        <v>65</v>
      </c>
      <c r="O20" s="339" t="s">
        <v>66</v>
      </c>
      <c r="P20" s="338" t="s">
        <v>809</v>
      </c>
      <c r="Q20" s="339">
        <v>1</v>
      </c>
      <c r="R20" s="87" t="s">
        <v>64</v>
      </c>
      <c r="S20" s="338" t="s">
        <v>64</v>
      </c>
      <c r="T20" s="90">
        <v>126000</v>
      </c>
      <c r="U20" s="90">
        <v>346500</v>
      </c>
      <c r="V20" s="90">
        <v>1039500</v>
      </c>
      <c r="W20" s="90">
        <v>1512000</v>
      </c>
      <c r="X20" s="52">
        <v>750000</v>
      </c>
      <c r="Y20" s="67" t="s">
        <v>62</v>
      </c>
      <c r="Z20" s="340"/>
      <c r="AA20" s="340"/>
      <c r="AB20" s="90"/>
      <c r="AC20" s="90"/>
      <c r="AD20" s="90">
        <v>350000</v>
      </c>
      <c r="AE20" s="90"/>
      <c r="AF20" s="90"/>
      <c r="AG20" s="90"/>
      <c r="AH20" s="90"/>
      <c r="AI20" s="90"/>
      <c r="AJ20" s="339"/>
      <c r="AK20" s="85" t="s">
        <v>1024</v>
      </c>
      <c r="AL20" s="127" t="s">
        <v>67</v>
      </c>
      <c r="AM20" s="289"/>
      <c r="AN20" s="289"/>
    </row>
    <row r="21" spans="1:40" ht="139.5" customHeight="1">
      <c r="A21" s="68"/>
      <c r="B21" s="149" t="s">
        <v>58</v>
      </c>
      <c r="C21" s="149" t="s">
        <v>585</v>
      </c>
      <c r="D21" s="85" t="s">
        <v>810</v>
      </c>
      <c r="E21" s="74" t="s">
        <v>989</v>
      </c>
      <c r="F21" s="74">
        <v>24</v>
      </c>
      <c r="G21" s="41" t="s">
        <v>64</v>
      </c>
      <c r="H21" s="41">
        <v>2022</v>
      </c>
      <c r="I21" s="41">
        <v>2022</v>
      </c>
      <c r="J21" s="127"/>
      <c r="K21" s="74" t="s">
        <v>64</v>
      </c>
      <c r="L21" s="127"/>
      <c r="M21" s="74" t="s">
        <v>151</v>
      </c>
      <c r="N21" s="41" t="s">
        <v>65</v>
      </c>
      <c r="O21" s="75" t="s">
        <v>66</v>
      </c>
      <c r="P21" s="163" t="s">
        <v>588</v>
      </c>
      <c r="Q21" s="75">
        <v>1</v>
      </c>
      <c r="R21" s="87" t="s">
        <v>64</v>
      </c>
      <c r="S21" s="74" t="s">
        <v>64</v>
      </c>
      <c r="T21" s="90">
        <v>836811.06</v>
      </c>
      <c r="U21" s="90">
        <v>450590.57</v>
      </c>
      <c r="V21" s="90">
        <v>0</v>
      </c>
      <c r="W21" s="90">
        <v>1287401.6299999999</v>
      </c>
      <c r="X21" s="67"/>
      <c r="Y21" s="67"/>
      <c r="Z21" s="129"/>
      <c r="AA21" s="129"/>
      <c r="AB21" s="90">
        <v>160925.20375000002</v>
      </c>
      <c r="AC21" s="90">
        <v>160925.20375000002</v>
      </c>
      <c r="AD21" s="90">
        <v>160925.20375000002</v>
      </c>
      <c r="AE21" s="90">
        <v>160925.20375000002</v>
      </c>
      <c r="AF21" s="90">
        <v>160925.20375000002</v>
      </c>
      <c r="AG21" s="90">
        <v>160925.20375000002</v>
      </c>
      <c r="AH21" s="90">
        <v>160925.20375000002</v>
      </c>
      <c r="AI21" s="90">
        <v>160925.20375000002</v>
      </c>
      <c r="AJ21" s="128"/>
      <c r="AK21" s="85" t="s">
        <v>637</v>
      </c>
      <c r="AL21" s="75" t="s">
        <v>74</v>
      </c>
      <c r="AM21" s="289"/>
      <c r="AN21" s="289"/>
    </row>
    <row r="22" spans="1:40" ht="139.5" customHeight="1">
      <c r="A22" s="194"/>
      <c r="B22" s="149" t="s">
        <v>58</v>
      </c>
      <c r="C22" s="149" t="s">
        <v>585</v>
      </c>
      <c r="D22" s="85" t="s">
        <v>811</v>
      </c>
      <c r="E22" s="73" t="s">
        <v>636</v>
      </c>
      <c r="F22" s="73">
        <v>24</v>
      </c>
      <c r="G22" s="41" t="s">
        <v>64</v>
      </c>
      <c r="H22" s="41">
        <v>2022</v>
      </c>
      <c r="I22" s="41">
        <v>2022</v>
      </c>
      <c r="J22" s="162"/>
      <c r="K22" s="74" t="s">
        <v>64</v>
      </c>
      <c r="L22" s="74"/>
      <c r="M22" s="74" t="s">
        <v>151</v>
      </c>
      <c r="N22" s="41" t="s">
        <v>65</v>
      </c>
      <c r="O22" s="75" t="s">
        <v>66</v>
      </c>
      <c r="P22" s="163" t="s">
        <v>657</v>
      </c>
      <c r="Q22" s="75">
        <v>1</v>
      </c>
      <c r="R22" s="75" t="s">
        <v>62</v>
      </c>
      <c r="S22" s="74" t="s">
        <v>62</v>
      </c>
      <c r="T22" s="90">
        <v>1126202.5301600001</v>
      </c>
      <c r="U22" s="90">
        <v>179102.48796</v>
      </c>
      <c r="V22" s="90">
        <v>0</v>
      </c>
      <c r="W22" s="90">
        <v>1305305.0181199999</v>
      </c>
      <c r="X22" s="67"/>
      <c r="Y22" s="67"/>
      <c r="Z22" s="164">
        <v>226120</v>
      </c>
      <c r="AA22" s="77" t="s">
        <v>108</v>
      </c>
      <c r="AB22" s="90">
        <v>169685.81059999997</v>
      </c>
      <c r="AC22" s="90">
        <v>127917.42212</v>
      </c>
      <c r="AD22" s="90">
        <v>215757.50995999997</v>
      </c>
      <c r="AE22" s="90">
        <v>80840.945399999997</v>
      </c>
      <c r="AF22" s="90">
        <v>127917.42212</v>
      </c>
      <c r="AG22" s="90">
        <v>92662.891799999983</v>
      </c>
      <c r="AH22" s="90">
        <v>127917.42212</v>
      </c>
      <c r="AI22" s="90">
        <v>333672.85479999997</v>
      </c>
      <c r="AJ22" s="159"/>
      <c r="AK22" s="85" t="s">
        <v>993</v>
      </c>
      <c r="AL22" s="74" t="s">
        <v>74</v>
      </c>
      <c r="AM22" s="289"/>
      <c r="AN22" s="289"/>
    </row>
    <row r="23" spans="1:40" ht="139.5" customHeight="1">
      <c r="A23" s="194"/>
      <c r="B23" s="149" t="s">
        <v>58</v>
      </c>
      <c r="C23" s="149" t="s">
        <v>59</v>
      </c>
      <c r="D23" s="85" t="s">
        <v>812</v>
      </c>
      <c r="E23" s="165" t="s">
        <v>61</v>
      </c>
      <c r="F23" s="165">
        <v>2</v>
      </c>
      <c r="G23" s="41" t="s">
        <v>62</v>
      </c>
      <c r="H23" s="41">
        <v>2022</v>
      </c>
      <c r="I23" s="41">
        <v>2022</v>
      </c>
      <c r="J23" s="166" t="s">
        <v>63</v>
      </c>
      <c r="K23" s="166" t="s">
        <v>64</v>
      </c>
      <c r="L23" s="166" t="s">
        <v>63</v>
      </c>
      <c r="M23" s="166" t="s">
        <v>62</v>
      </c>
      <c r="N23" s="43" t="s">
        <v>65</v>
      </c>
      <c r="O23" s="167" t="s">
        <v>66</v>
      </c>
      <c r="P23" s="166" t="s">
        <v>813</v>
      </c>
      <c r="Q23" s="167">
        <v>1</v>
      </c>
      <c r="R23" s="75" t="s">
        <v>62</v>
      </c>
      <c r="S23" s="166" t="s">
        <v>64</v>
      </c>
      <c r="T23" s="90">
        <v>1320000</v>
      </c>
      <c r="U23" s="90">
        <v>0</v>
      </c>
      <c r="V23" s="90">
        <v>0</v>
      </c>
      <c r="W23" s="90">
        <v>1320000</v>
      </c>
      <c r="X23" s="67" t="s">
        <v>64</v>
      </c>
      <c r="Y23" s="67"/>
      <c r="Z23" s="169" t="s">
        <v>64</v>
      </c>
      <c r="AA23" s="170"/>
      <c r="AB23" s="90" t="s">
        <v>109</v>
      </c>
      <c r="AC23" s="90"/>
      <c r="AD23" s="90" t="s">
        <v>109</v>
      </c>
      <c r="AE23" s="90"/>
      <c r="AF23" s="90" t="s">
        <v>109</v>
      </c>
      <c r="AG23" s="90" t="s">
        <v>109</v>
      </c>
      <c r="AH23" s="90"/>
      <c r="AI23" s="90"/>
      <c r="AJ23" s="167"/>
      <c r="AK23" s="85" t="s">
        <v>1021</v>
      </c>
      <c r="AL23" s="127" t="s">
        <v>67</v>
      </c>
      <c r="AM23" s="289"/>
      <c r="AN23" s="289"/>
    </row>
    <row r="24" spans="1:40" ht="139.5" customHeight="1">
      <c r="A24" s="194"/>
      <c r="B24" s="149" t="s">
        <v>58</v>
      </c>
      <c r="C24" s="149" t="s">
        <v>585</v>
      </c>
      <c r="D24" s="85" t="s">
        <v>814</v>
      </c>
      <c r="E24" s="74" t="s">
        <v>587</v>
      </c>
      <c r="F24" s="74">
        <v>24</v>
      </c>
      <c r="G24" s="41" t="s">
        <v>64</v>
      </c>
      <c r="H24" s="41">
        <v>2022</v>
      </c>
      <c r="I24" s="41">
        <v>2023</v>
      </c>
      <c r="J24" s="127"/>
      <c r="K24" s="74" t="s">
        <v>64</v>
      </c>
      <c r="L24" s="127"/>
      <c r="M24" s="74" t="s">
        <v>151</v>
      </c>
      <c r="N24" s="43" t="s">
        <v>65</v>
      </c>
      <c r="O24" s="75" t="s">
        <v>66</v>
      </c>
      <c r="P24" s="163" t="s">
        <v>588</v>
      </c>
      <c r="Q24" s="75">
        <v>1</v>
      </c>
      <c r="R24" s="87" t="s">
        <v>64</v>
      </c>
      <c r="S24" s="74" t="s">
        <v>64</v>
      </c>
      <c r="T24" s="90">
        <v>0</v>
      </c>
      <c r="U24" s="90">
        <v>400000</v>
      </c>
      <c r="V24" s="90">
        <v>1000000</v>
      </c>
      <c r="W24" s="90">
        <f>SUM(T24:V24)</f>
        <v>1400000</v>
      </c>
      <c r="X24" s="129"/>
      <c r="Y24" s="129"/>
      <c r="Z24" s="129"/>
      <c r="AA24" s="119"/>
      <c r="AB24" s="90">
        <v>71530.920060331817</v>
      </c>
      <c r="AC24" s="90">
        <v>80241.327300150821</v>
      </c>
      <c r="AD24" s="90">
        <v>126432.88084464555</v>
      </c>
      <c r="AE24" s="90">
        <v>29034.690799396682</v>
      </c>
      <c r="AF24" s="90">
        <v>105580.69381598794</v>
      </c>
      <c r="AG24" s="90">
        <v>54901.960784313735</v>
      </c>
      <c r="AH24" s="90">
        <v>82616.892911010553</v>
      </c>
      <c r="AI24" s="90">
        <v>149660.63348416288</v>
      </c>
      <c r="AJ24" s="128"/>
      <c r="AK24" s="85" t="s">
        <v>589</v>
      </c>
      <c r="AL24" s="127" t="s">
        <v>67</v>
      </c>
      <c r="AM24" s="289"/>
      <c r="AN24" s="289"/>
    </row>
    <row r="25" spans="1:40" ht="139.5" customHeight="1">
      <c r="A25" s="249"/>
      <c r="B25" s="149" t="s">
        <v>58</v>
      </c>
      <c r="C25" s="149" t="s">
        <v>101</v>
      </c>
      <c r="D25" s="85" t="s">
        <v>815</v>
      </c>
      <c r="E25" s="41" t="s">
        <v>192</v>
      </c>
      <c r="F25" s="41">
        <v>12</v>
      </c>
      <c r="G25" s="41" t="s">
        <v>64</v>
      </c>
      <c r="H25" s="41">
        <v>2023</v>
      </c>
      <c r="I25" s="41">
        <v>2023</v>
      </c>
      <c r="J25" s="41" t="s">
        <v>816</v>
      </c>
      <c r="K25" s="41" t="s">
        <v>105</v>
      </c>
      <c r="L25" s="41"/>
      <c r="M25" s="41" t="s">
        <v>62</v>
      </c>
      <c r="N25" s="41" t="s">
        <v>65</v>
      </c>
      <c r="O25" s="41" t="s">
        <v>106</v>
      </c>
      <c r="P25" s="86" t="s">
        <v>817</v>
      </c>
      <c r="Q25" s="43">
        <v>2</v>
      </c>
      <c r="R25" s="87" t="s">
        <v>64</v>
      </c>
      <c r="S25" s="41" t="s">
        <v>64</v>
      </c>
      <c r="T25" s="90">
        <v>1400000</v>
      </c>
      <c r="U25" s="90">
        <v>0</v>
      </c>
      <c r="V25" s="90">
        <v>0</v>
      </c>
      <c r="W25" s="90">
        <v>1400000</v>
      </c>
      <c r="X25" s="88" t="s">
        <v>64</v>
      </c>
      <c r="Y25" s="88" t="s">
        <v>64</v>
      </c>
      <c r="Z25" s="102"/>
      <c r="AA25" s="88"/>
      <c r="AB25" s="90">
        <v>85000</v>
      </c>
      <c r="AC25" s="90">
        <v>360000</v>
      </c>
      <c r="AD25" s="90">
        <v>0</v>
      </c>
      <c r="AE25" s="90">
        <v>140000</v>
      </c>
      <c r="AF25" s="90">
        <v>0</v>
      </c>
      <c r="AG25" s="90">
        <v>95000</v>
      </c>
      <c r="AH25" s="90">
        <v>105000</v>
      </c>
      <c r="AI25" s="90">
        <v>550000</v>
      </c>
      <c r="AJ25" s="43"/>
      <c r="AK25" s="85" t="s">
        <v>1018</v>
      </c>
      <c r="AL25" s="43" t="s">
        <v>74</v>
      </c>
      <c r="AM25" s="289"/>
      <c r="AN25" s="289"/>
    </row>
    <row r="26" spans="1:40" ht="139.5" customHeight="1">
      <c r="A26" s="249"/>
      <c r="B26" s="149" t="s">
        <v>58</v>
      </c>
      <c r="C26" s="149" t="s">
        <v>101</v>
      </c>
      <c r="D26" s="85" t="s">
        <v>818</v>
      </c>
      <c r="E26" s="41" t="s">
        <v>103</v>
      </c>
      <c r="F26" s="41">
        <v>12</v>
      </c>
      <c r="G26" s="41" t="s">
        <v>64</v>
      </c>
      <c r="H26" s="41">
        <v>2023</v>
      </c>
      <c r="I26" s="41">
        <v>2023</v>
      </c>
      <c r="J26" s="41" t="s">
        <v>819</v>
      </c>
      <c r="K26" s="41" t="s">
        <v>105</v>
      </c>
      <c r="L26" s="41"/>
      <c r="M26" s="41" t="s">
        <v>64</v>
      </c>
      <c r="N26" s="41" t="s">
        <v>65</v>
      </c>
      <c r="O26" s="43" t="s">
        <v>106</v>
      </c>
      <c r="P26" s="86" t="s">
        <v>759</v>
      </c>
      <c r="Q26" s="43">
        <v>3</v>
      </c>
      <c r="R26" s="87" t="s">
        <v>64</v>
      </c>
      <c r="S26" s="41" t="s">
        <v>64</v>
      </c>
      <c r="T26" s="90">
        <v>1449000</v>
      </c>
      <c r="U26" s="90">
        <v>0</v>
      </c>
      <c r="V26" s="90">
        <v>0</v>
      </c>
      <c r="W26" s="90">
        <v>1449000</v>
      </c>
      <c r="X26" s="88" t="s">
        <v>64</v>
      </c>
      <c r="Y26" s="88" t="s">
        <v>64</v>
      </c>
      <c r="Z26" s="89">
        <v>226120</v>
      </c>
      <c r="AA26" s="88" t="s">
        <v>108</v>
      </c>
      <c r="AB26" s="90"/>
      <c r="AC26" s="90"/>
      <c r="AD26" s="90"/>
      <c r="AE26" s="90"/>
      <c r="AF26" s="90"/>
      <c r="AG26" s="90"/>
      <c r="AH26" s="90">
        <v>1449000</v>
      </c>
      <c r="AI26" s="90"/>
      <c r="AJ26" s="43"/>
      <c r="AK26" s="85" t="s">
        <v>820</v>
      </c>
      <c r="AL26" s="41" t="s">
        <v>74</v>
      </c>
      <c r="AM26" s="289"/>
      <c r="AN26" s="289"/>
    </row>
    <row r="27" spans="1:40" ht="139.5" customHeight="1">
      <c r="A27" s="68"/>
      <c r="B27" s="149" t="s">
        <v>58</v>
      </c>
      <c r="C27" s="149" t="s">
        <v>59</v>
      </c>
      <c r="D27" s="85" t="s">
        <v>821</v>
      </c>
      <c r="E27" s="165" t="s">
        <v>61</v>
      </c>
      <c r="F27" s="165">
        <v>3</v>
      </c>
      <c r="G27" s="41" t="s">
        <v>62</v>
      </c>
      <c r="H27" s="41">
        <v>2022</v>
      </c>
      <c r="I27" s="41">
        <v>2022</v>
      </c>
      <c r="J27" s="166" t="s">
        <v>63</v>
      </c>
      <c r="K27" s="166" t="s">
        <v>64</v>
      </c>
      <c r="L27" s="166" t="s">
        <v>63</v>
      </c>
      <c r="M27" s="166" t="s">
        <v>62</v>
      </c>
      <c r="N27" s="41" t="s">
        <v>65</v>
      </c>
      <c r="O27" s="167" t="s">
        <v>66</v>
      </c>
      <c r="P27" s="166" t="s">
        <v>822</v>
      </c>
      <c r="Q27" s="167">
        <v>1</v>
      </c>
      <c r="R27" s="75" t="s">
        <v>62</v>
      </c>
      <c r="S27" s="166" t="s">
        <v>64</v>
      </c>
      <c r="T27" s="90">
        <v>1500000</v>
      </c>
      <c r="U27" s="90">
        <v>0</v>
      </c>
      <c r="V27" s="90">
        <v>0</v>
      </c>
      <c r="W27" s="90">
        <v>1500000</v>
      </c>
      <c r="X27" s="167" t="s">
        <v>64</v>
      </c>
      <c r="Y27" s="168"/>
      <c r="Z27" s="169" t="s">
        <v>64</v>
      </c>
      <c r="AA27" s="170"/>
      <c r="AB27" s="90">
        <v>300935.42</v>
      </c>
      <c r="AC27" s="90">
        <v>149432.84</v>
      </c>
      <c r="AD27" s="90">
        <v>138780.17000000001</v>
      </c>
      <c r="AE27" s="90">
        <v>51692.3</v>
      </c>
      <c r="AF27" s="90">
        <v>143979.70000000001</v>
      </c>
      <c r="AG27" s="90">
        <v>87541.9</v>
      </c>
      <c r="AH27" s="90">
        <v>112378.82</v>
      </c>
      <c r="AI27" s="90">
        <v>515258.86</v>
      </c>
      <c r="AJ27" s="167"/>
      <c r="AK27" s="85"/>
      <c r="AL27" s="127" t="s">
        <v>67</v>
      </c>
      <c r="AM27" s="289"/>
      <c r="AN27" s="289"/>
    </row>
    <row r="28" spans="1:40" ht="139.5" customHeight="1">
      <c r="A28" s="68"/>
      <c r="B28" s="149" t="s">
        <v>58</v>
      </c>
      <c r="C28" s="149" t="s">
        <v>823</v>
      </c>
      <c r="D28" s="85" t="s">
        <v>824</v>
      </c>
      <c r="E28" s="79" t="s">
        <v>825</v>
      </c>
      <c r="F28" s="79">
        <v>36</v>
      </c>
      <c r="G28" s="41" t="s">
        <v>64</v>
      </c>
      <c r="H28" s="41">
        <v>2022</v>
      </c>
      <c r="I28" s="41">
        <v>2022</v>
      </c>
      <c r="J28" s="84"/>
      <c r="K28" s="79" t="s">
        <v>64</v>
      </c>
      <c r="L28" s="84"/>
      <c r="M28" s="79" t="s">
        <v>151</v>
      </c>
      <c r="N28" s="41" t="s">
        <v>65</v>
      </c>
      <c r="O28" s="81" t="s">
        <v>66</v>
      </c>
      <c r="P28" s="171" t="s">
        <v>588</v>
      </c>
      <c r="Q28" s="81">
        <v>1</v>
      </c>
      <c r="R28" s="87" t="s">
        <v>64</v>
      </c>
      <c r="S28" s="79" t="s">
        <v>64</v>
      </c>
      <c r="T28" s="90">
        <v>1050000</v>
      </c>
      <c r="U28" s="90">
        <v>225000</v>
      </c>
      <c r="V28" s="90">
        <v>225000</v>
      </c>
      <c r="W28" s="90">
        <v>1500000</v>
      </c>
      <c r="X28" s="173"/>
      <c r="Y28" s="173"/>
      <c r="Z28" s="173"/>
      <c r="AA28" s="83"/>
      <c r="AB28" s="90">
        <v>62500</v>
      </c>
      <c r="AC28" s="90">
        <v>62500</v>
      </c>
      <c r="AD28" s="90">
        <v>62500</v>
      </c>
      <c r="AE28" s="90">
        <v>62500</v>
      </c>
      <c r="AF28" s="90">
        <v>62500</v>
      </c>
      <c r="AG28" s="90">
        <v>62500</v>
      </c>
      <c r="AH28" s="90">
        <v>62500</v>
      </c>
      <c r="AI28" s="90">
        <v>62500</v>
      </c>
      <c r="AJ28" s="174"/>
      <c r="AK28" s="85"/>
      <c r="AL28" s="127" t="s">
        <v>67</v>
      </c>
      <c r="AM28" s="289"/>
      <c r="AN28" s="289"/>
    </row>
    <row r="29" spans="1:40" ht="139.5" customHeight="1">
      <c r="A29" s="68"/>
      <c r="B29" s="149" t="s">
        <v>58</v>
      </c>
      <c r="C29" s="149" t="s">
        <v>585</v>
      </c>
      <c r="D29" s="85" t="s">
        <v>826</v>
      </c>
      <c r="E29" s="149" t="s">
        <v>660</v>
      </c>
      <c r="F29" s="149">
        <v>36</v>
      </c>
      <c r="G29" s="41" t="s">
        <v>64</v>
      </c>
      <c r="H29" s="41">
        <v>2022</v>
      </c>
      <c r="I29" s="41">
        <v>2022</v>
      </c>
      <c r="J29" s="107"/>
      <c r="K29" s="41" t="s">
        <v>64</v>
      </c>
      <c r="L29" s="41"/>
      <c r="M29" s="41" t="s">
        <v>64</v>
      </c>
      <c r="N29" s="41" t="s">
        <v>65</v>
      </c>
      <c r="O29" s="43" t="s">
        <v>106</v>
      </c>
      <c r="P29" s="150" t="s">
        <v>657</v>
      </c>
      <c r="Q29" s="43">
        <v>2</v>
      </c>
      <c r="R29" s="87" t="s">
        <v>64</v>
      </c>
      <c r="S29" s="41" t="s">
        <v>64</v>
      </c>
      <c r="T29" s="90">
        <v>500000</v>
      </c>
      <c r="U29" s="90">
        <v>500000</v>
      </c>
      <c r="V29" s="90">
        <v>500000</v>
      </c>
      <c r="W29" s="90">
        <v>1500000</v>
      </c>
      <c r="X29" s="151"/>
      <c r="Y29" s="151"/>
      <c r="Z29" s="175">
        <v>226120</v>
      </c>
      <c r="AA29" s="151" t="s">
        <v>108</v>
      </c>
      <c r="AB29" s="90">
        <v>56000</v>
      </c>
      <c r="AC29" s="90">
        <v>56000</v>
      </c>
      <c r="AD29" s="90">
        <v>56000</v>
      </c>
      <c r="AE29" s="90">
        <v>56000</v>
      </c>
      <c r="AF29" s="90">
        <v>56000</v>
      </c>
      <c r="AG29" s="90">
        <v>56000</v>
      </c>
      <c r="AH29" s="90">
        <v>56000</v>
      </c>
      <c r="AI29" s="90">
        <v>56000</v>
      </c>
      <c r="AJ29" s="159"/>
      <c r="AK29" s="85" t="s">
        <v>994</v>
      </c>
      <c r="AL29" s="127" t="s">
        <v>67</v>
      </c>
      <c r="AM29" s="289"/>
      <c r="AN29" s="289"/>
    </row>
    <row r="30" spans="1:40" ht="139.5" customHeight="1">
      <c r="A30" s="68"/>
      <c r="B30" s="149" t="s">
        <v>58</v>
      </c>
      <c r="C30" s="149" t="s">
        <v>585</v>
      </c>
      <c r="D30" s="85" t="s">
        <v>827</v>
      </c>
      <c r="E30" s="73" t="s">
        <v>636</v>
      </c>
      <c r="F30" s="73">
        <v>36</v>
      </c>
      <c r="G30" s="41" t="s">
        <v>64</v>
      </c>
      <c r="H30" s="41">
        <v>2022</v>
      </c>
      <c r="I30" s="41">
        <v>2022</v>
      </c>
      <c r="J30" s="162" t="s">
        <v>828</v>
      </c>
      <c r="K30" s="74" t="s">
        <v>64</v>
      </c>
      <c r="L30" s="74"/>
      <c r="M30" s="74" t="s">
        <v>151</v>
      </c>
      <c r="N30" s="41" t="s">
        <v>65</v>
      </c>
      <c r="O30" s="75" t="s">
        <v>66</v>
      </c>
      <c r="P30" s="163" t="s">
        <v>588</v>
      </c>
      <c r="Q30" s="75">
        <v>1</v>
      </c>
      <c r="R30" s="75" t="s">
        <v>62</v>
      </c>
      <c r="S30" s="74" t="s">
        <v>62</v>
      </c>
      <c r="T30" s="90">
        <v>30939.200000000001</v>
      </c>
      <c r="U30" s="90">
        <v>433148.8</v>
      </c>
      <c r="V30" s="90">
        <v>1082872</v>
      </c>
      <c r="W30" s="90">
        <f>SUM(T30:V30)</f>
        <v>1546960</v>
      </c>
      <c r="X30" s="77"/>
      <c r="Y30" s="77"/>
      <c r="Z30" s="164">
        <v>226120</v>
      </c>
      <c r="AA30" s="77" t="s">
        <v>108</v>
      </c>
      <c r="AB30" s="90">
        <v>193370</v>
      </c>
      <c r="AC30" s="90">
        <v>193370</v>
      </c>
      <c r="AD30" s="90">
        <v>193370</v>
      </c>
      <c r="AE30" s="90">
        <v>193370</v>
      </c>
      <c r="AF30" s="90">
        <v>193370</v>
      </c>
      <c r="AG30" s="90">
        <v>193370</v>
      </c>
      <c r="AH30" s="90">
        <v>193370</v>
      </c>
      <c r="AI30" s="90">
        <v>193370</v>
      </c>
      <c r="AJ30" s="75"/>
      <c r="AK30" s="85" t="s">
        <v>829</v>
      </c>
      <c r="AL30" s="75" t="s">
        <v>74</v>
      </c>
      <c r="AM30" s="289"/>
      <c r="AN30" s="289"/>
    </row>
    <row r="31" spans="1:40" ht="180.75" customHeight="1">
      <c r="A31" s="249"/>
      <c r="B31" s="149" t="s">
        <v>58</v>
      </c>
      <c r="C31" s="149" t="s">
        <v>101</v>
      </c>
      <c r="D31" s="85" t="s">
        <v>830</v>
      </c>
      <c r="E31" s="41" t="s">
        <v>687</v>
      </c>
      <c r="F31" s="41">
        <v>12</v>
      </c>
      <c r="G31" s="41" t="s">
        <v>64</v>
      </c>
      <c r="H31" s="41">
        <v>2023</v>
      </c>
      <c r="I31" s="41">
        <v>2023</v>
      </c>
      <c r="J31" s="41" t="s">
        <v>555</v>
      </c>
      <c r="K31" s="41" t="s">
        <v>64</v>
      </c>
      <c r="L31" s="41"/>
      <c r="M31" s="41" t="s">
        <v>64</v>
      </c>
      <c r="N31" s="41" t="s">
        <v>65</v>
      </c>
      <c r="O31" s="41" t="s">
        <v>106</v>
      </c>
      <c r="P31" s="86" t="s">
        <v>759</v>
      </c>
      <c r="Q31" s="43">
        <v>2</v>
      </c>
      <c r="R31" s="87" t="s">
        <v>64</v>
      </c>
      <c r="S31" s="41" t="s">
        <v>64</v>
      </c>
      <c r="T31" s="90">
        <v>1555000</v>
      </c>
      <c r="U31" s="90">
        <v>0</v>
      </c>
      <c r="V31" s="90">
        <v>0</v>
      </c>
      <c r="W31" s="90">
        <v>1555000</v>
      </c>
      <c r="X31" s="88" t="s">
        <v>64</v>
      </c>
      <c r="Y31" s="88" t="s">
        <v>64</v>
      </c>
      <c r="Z31" s="89">
        <v>226120</v>
      </c>
      <c r="AA31" s="88" t="s">
        <v>108</v>
      </c>
      <c r="AB31" s="90"/>
      <c r="AC31" s="90" t="s">
        <v>109</v>
      </c>
      <c r="AD31" s="90"/>
      <c r="AE31" s="90"/>
      <c r="AF31" s="90"/>
      <c r="AG31" s="90"/>
      <c r="AH31" s="90"/>
      <c r="AI31" s="90"/>
      <c r="AJ31" s="43"/>
      <c r="AK31" s="85" t="s">
        <v>1016</v>
      </c>
      <c r="AL31" s="43" t="s">
        <v>74</v>
      </c>
      <c r="AM31" s="289"/>
      <c r="AN31" s="289"/>
    </row>
    <row r="32" spans="1:40" ht="139.5" customHeight="1">
      <c r="A32" s="194"/>
      <c r="B32" s="149" t="s">
        <v>58</v>
      </c>
      <c r="C32" s="149" t="s">
        <v>354</v>
      </c>
      <c r="D32" s="85" t="s">
        <v>831</v>
      </c>
      <c r="E32" s="176" t="s">
        <v>832</v>
      </c>
      <c r="F32" s="153">
        <v>36</v>
      </c>
      <c r="G32" s="41" t="s">
        <v>62</v>
      </c>
      <c r="H32" s="41">
        <v>2023</v>
      </c>
      <c r="I32" s="41">
        <v>2023</v>
      </c>
      <c r="J32" s="153" t="s">
        <v>151</v>
      </c>
      <c r="K32" s="153" t="s">
        <v>151</v>
      </c>
      <c r="L32" s="153" t="s">
        <v>151</v>
      </c>
      <c r="M32" s="153" t="s">
        <v>151</v>
      </c>
      <c r="N32" s="41" t="s">
        <v>65</v>
      </c>
      <c r="O32" s="177" t="s">
        <v>66</v>
      </c>
      <c r="P32" s="153" t="s">
        <v>356</v>
      </c>
      <c r="Q32" s="177">
        <v>2</v>
      </c>
      <c r="R32" s="75" t="s">
        <v>62</v>
      </c>
      <c r="S32" s="153" t="s">
        <v>62</v>
      </c>
      <c r="T32" s="90">
        <v>189100</v>
      </c>
      <c r="U32" s="90">
        <v>378200</v>
      </c>
      <c r="V32" s="90">
        <v>567300</v>
      </c>
      <c r="W32" s="90">
        <v>1134600</v>
      </c>
      <c r="X32" s="178" t="s">
        <v>151</v>
      </c>
      <c r="Y32" s="179" t="s">
        <v>151</v>
      </c>
      <c r="Z32" s="179" t="s">
        <v>151</v>
      </c>
      <c r="AA32" s="180" t="s">
        <v>151</v>
      </c>
      <c r="AB32" s="90">
        <v>55000</v>
      </c>
      <c r="AC32" s="90">
        <v>55000</v>
      </c>
      <c r="AD32" s="90">
        <v>60000</v>
      </c>
      <c r="AE32" s="90">
        <v>12000</v>
      </c>
      <c r="AF32" s="90">
        <v>15200</v>
      </c>
      <c r="AG32" s="90">
        <v>14000</v>
      </c>
      <c r="AH32" s="90">
        <v>15000</v>
      </c>
      <c r="AI32" s="90">
        <v>152000</v>
      </c>
      <c r="AJ32" s="177" t="s">
        <v>151</v>
      </c>
      <c r="AK32" s="85" t="s">
        <v>833</v>
      </c>
      <c r="AL32" s="127" t="s">
        <v>67</v>
      </c>
      <c r="AM32" s="289"/>
      <c r="AN32" s="289"/>
    </row>
    <row r="33" spans="1:40" ht="139.5" customHeight="1">
      <c r="A33" s="194"/>
      <c r="B33" s="149" t="s">
        <v>58</v>
      </c>
      <c r="C33" s="149" t="s">
        <v>59</v>
      </c>
      <c r="D33" s="85" t="s">
        <v>834</v>
      </c>
      <c r="E33" s="166" t="s">
        <v>452</v>
      </c>
      <c r="F33" s="166">
        <v>36</v>
      </c>
      <c r="G33" s="41" t="s">
        <v>62</v>
      </c>
      <c r="H33" s="41">
        <v>2022</v>
      </c>
      <c r="I33" s="41">
        <v>2022</v>
      </c>
      <c r="J33" s="166" t="s">
        <v>63</v>
      </c>
      <c r="K33" s="166" t="s">
        <v>64</v>
      </c>
      <c r="L33" s="166" t="s">
        <v>63</v>
      </c>
      <c r="M33" s="166" t="s">
        <v>64</v>
      </c>
      <c r="N33" s="41" t="s">
        <v>65</v>
      </c>
      <c r="O33" s="167" t="s">
        <v>66</v>
      </c>
      <c r="P33" s="166" t="s">
        <v>835</v>
      </c>
      <c r="Q33" s="167">
        <v>1</v>
      </c>
      <c r="R33" s="75" t="s">
        <v>62</v>
      </c>
      <c r="S33" s="166" t="s">
        <v>64</v>
      </c>
      <c r="T33" s="90">
        <v>590000</v>
      </c>
      <c r="U33" s="90">
        <v>590000</v>
      </c>
      <c r="V33" s="90">
        <v>590000</v>
      </c>
      <c r="W33" s="90">
        <v>1770000</v>
      </c>
      <c r="X33" s="167" t="s">
        <v>64</v>
      </c>
      <c r="Y33" s="168"/>
      <c r="Z33" s="168" t="s">
        <v>64</v>
      </c>
      <c r="AA33" s="170"/>
      <c r="AB33" s="90">
        <v>113358.65</v>
      </c>
      <c r="AC33" s="90">
        <v>55540.25</v>
      </c>
      <c r="AD33" s="90">
        <v>53613.919999999998</v>
      </c>
      <c r="AE33" s="90">
        <v>20204.2</v>
      </c>
      <c r="AF33" s="90">
        <v>58869.72</v>
      </c>
      <c r="AG33" s="90">
        <v>35959.5</v>
      </c>
      <c r="AH33" s="90">
        <v>49351.67</v>
      </c>
      <c r="AI33" s="90">
        <v>203102.09</v>
      </c>
      <c r="AJ33" s="167"/>
      <c r="AK33" s="85" t="s">
        <v>836</v>
      </c>
      <c r="AL33" s="127" t="s">
        <v>67</v>
      </c>
      <c r="AM33" s="289"/>
      <c r="AN33" s="289"/>
    </row>
    <row r="34" spans="1:40" ht="139.5" customHeight="1">
      <c r="A34" s="194"/>
      <c r="B34" s="149" t="s">
        <v>58</v>
      </c>
      <c r="C34" s="149" t="s">
        <v>585</v>
      </c>
      <c r="D34" s="85" t="s">
        <v>837</v>
      </c>
      <c r="E34" s="73" t="s">
        <v>636</v>
      </c>
      <c r="F34" s="73">
        <v>24</v>
      </c>
      <c r="G34" s="41" t="s">
        <v>64</v>
      </c>
      <c r="H34" s="41">
        <v>2022</v>
      </c>
      <c r="I34" s="41">
        <v>2022</v>
      </c>
      <c r="J34" s="162"/>
      <c r="K34" s="74" t="s">
        <v>64</v>
      </c>
      <c r="L34" s="74"/>
      <c r="M34" s="74" t="s">
        <v>151</v>
      </c>
      <c r="N34" s="41" t="s">
        <v>65</v>
      </c>
      <c r="O34" s="75" t="s">
        <v>66</v>
      </c>
      <c r="P34" s="163" t="s">
        <v>657</v>
      </c>
      <c r="Q34" s="75">
        <v>1</v>
      </c>
      <c r="R34" s="75" t="s">
        <v>62</v>
      </c>
      <c r="S34" s="74" t="s">
        <v>62</v>
      </c>
      <c r="T34" s="90">
        <v>1905338.0231600001</v>
      </c>
      <c r="U34" s="90">
        <v>0</v>
      </c>
      <c r="V34" s="90">
        <v>0</v>
      </c>
      <c r="W34" s="90">
        <v>1905338.0231600001</v>
      </c>
      <c r="X34" s="77"/>
      <c r="Y34" s="77"/>
      <c r="Z34" s="182">
        <v>226120</v>
      </c>
      <c r="AA34" s="77" t="s">
        <v>108</v>
      </c>
      <c r="AB34" s="90"/>
      <c r="AC34" s="90"/>
      <c r="AD34" s="90"/>
      <c r="AE34" s="90"/>
      <c r="AF34" s="90"/>
      <c r="AG34" s="90"/>
      <c r="AH34" s="90"/>
      <c r="AI34" s="90"/>
      <c r="AJ34" s="75"/>
      <c r="AK34" s="85" t="s">
        <v>995</v>
      </c>
      <c r="AL34" s="71" t="s">
        <v>74</v>
      </c>
      <c r="AM34" s="289"/>
      <c r="AN34" s="289"/>
    </row>
    <row r="35" spans="1:40" ht="139.5" customHeight="1">
      <c r="A35" s="194"/>
      <c r="B35" s="149" t="s">
        <v>58</v>
      </c>
      <c r="C35" s="149" t="s">
        <v>585</v>
      </c>
      <c r="D35" s="85" t="s">
        <v>838</v>
      </c>
      <c r="E35" s="73" t="s">
        <v>636</v>
      </c>
      <c r="F35" s="73">
        <v>48</v>
      </c>
      <c r="G35" s="41" t="s">
        <v>64</v>
      </c>
      <c r="H35" s="41">
        <v>2022</v>
      </c>
      <c r="I35" s="41">
        <v>2022</v>
      </c>
      <c r="J35" s="162" t="s">
        <v>839</v>
      </c>
      <c r="K35" s="74" t="s">
        <v>64</v>
      </c>
      <c r="L35" s="74"/>
      <c r="M35" s="74" t="s">
        <v>151</v>
      </c>
      <c r="N35" s="41" t="s">
        <v>65</v>
      </c>
      <c r="O35" s="75" t="s">
        <v>66</v>
      </c>
      <c r="P35" s="163" t="s">
        <v>588</v>
      </c>
      <c r="Q35" s="75">
        <v>1</v>
      </c>
      <c r="R35" s="75" t="s">
        <v>62</v>
      </c>
      <c r="S35" s="74" t="s">
        <v>62</v>
      </c>
      <c r="T35" s="90">
        <v>19827.8</v>
      </c>
      <c r="U35" s="90">
        <v>594775</v>
      </c>
      <c r="V35" s="90">
        <v>1367985</v>
      </c>
      <c r="W35" s="90">
        <v>1982587.8</v>
      </c>
      <c r="X35" s="77"/>
      <c r="Y35" s="77"/>
      <c r="Z35" s="164">
        <v>226120</v>
      </c>
      <c r="AA35" s="77" t="s">
        <v>108</v>
      </c>
      <c r="AB35" s="90"/>
      <c r="AC35" s="90"/>
      <c r="AD35" s="90"/>
      <c r="AE35" s="90"/>
      <c r="AF35" s="90"/>
      <c r="AG35" s="90"/>
      <c r="AH35" s="90">
        <v>495646.95</v>
      </c>
      <c r="AI35" s="90"/>
      <c r="AJ35" s="75"/>
      <c r="AK35" s="85" t="s">
        <v>840</v>
      </c>
      <c r="AL35" s="71" t="s">
        <v>74</v>
      </c>
      <c r="AM35" s="289"/>
      <c r="AN35" s="289"/>
    </row>
    <row r="36" spans="1:40" ht="139.5" customHeight="1">
      <c r="A36" s="194"/>
      <c r="B36" s="149" t="s">
        <v>58</v>
      </c>
      <c r="C36" s="149" t="s">
        <v>147</v>
      </c>
      <c r="D36" s="85" t="s">
        <v>841</v>
      </c>
      <c r="E36" s="106" t="s">
        <v>469</v>
      </c>
      <c r="F36" s="41">
        <v>36</v>
      </c>
      <c r="G36" s="41" t="s">
        <v>64</v>
      </c>
      <c r="H36" s="41">
        <v>2023</v>
      </c>
      <c r="I36" s="41">
        <v>2023</v>
      </c>
      <c r="J36" s="41"/>
      <c r="K36" s="41" t="s">
        <v>64</v>
      </c>
      <c r="L36" s="41"/>
      <c r="M36" s="41" t="s">
        <v>62</v>
      </c>
      <c r="N36" s="41" t="s">
        <v>65</v>
      </c>
      <c r="O36" s="43" t="s">
        <v>106</v>
      </c>
      <c r="P36" s="41" t="s">
        <v>313</v>
      </c>
      <c r="Q36" s="43">
        <v>2</v>
      </c>
      <c r="R36" s="87" t="s">
        <v>64</v>
      </c>
      <c r="S36" s="74" t="s">
        <v>151</v>
      </c>
      <c r="T36" s="90">
        <v>685020</v>
      </c>
      <c r="U36" s="90">
        <v>684420</v>
      </c>
      <c r="V36" s="90">
        <v>684420</v>
      </c>
      <c r="W36" s="90">
        <v>2053860</v>
      </c>
      <c r="X36" s="45">
        <v>0</v>
      </c>
      <c r="Y36" s="46"/>
      <c r="Z36" s="47"/>
      <c r="AA36" s="55"/>
      <c r="AB36" s="90"/>
      <c r="AC36" s="90"/>
      <c r="AD36" s="90"/>
      <c r="AE36" s="90"/>
      <c r="AF36" s="90"/>
      <c r="AG36" s="90"/>
      <c r="AH36" s="90"/>
      <c r="AI36" s="90">
        <v>685020</v>
      </c>
      <c r="AJ36" s="43"/>
      <c r="AK36" s="85"/>
      <c r="AL36" s="127" t="s">
        <v>67</v>
      </c>
      <c r="AM36" s="289"/>
      <c r="AN36" s="289"/>
    </row>
    <row r="37" spans="1:40" ht="139.5" customHeight="1">
      <c r="A37" s="249"/>
      <c r="B37" s="149" t="s">
        <v>58</v>
      </c>
      <c r="C37" s="149" t="s">
        <v>101</v>
      </c>
      <c r="D37" s="85" t="s">
        <v>843</v>
      </c>
      <c r="E37" s="41" t="s">
        <v>103</v>
      </c>
      <c r="F37" s="41">
        <v>48</v>
      </c>
      <c r="G37" s="41" t="s">
        <v>64</v>
      </c>
      <c r="H37" s="41">
        <v>2023</v>
      </c>
      <c r="I37" s="41">
        <v>2023</v>
      </c>
      <c r="J37" s="41" t="s">
        <v>555</v>
      </c>
      <c r="K37" s="41" t="s">
        <v>64</v>
      </c>
      <c r="L37" s="85"/>
      <c r="M37" s="41" t="s">
        <v>62</v>
      </c>
      <c r="N37" s="41" t="s">
        <v>65</v>
      </c>
      <c r="O37" s="41" t="s">
        <v>106</v>
      </c>
      <c r="P37" s="86" t="s">
        <v>228</v>
      </c>
      <c r="Q37" s="43">
        <v>3</v>
      </c>
      <c r="R37" s="87" t="s">
        <v>64</v>
      </c>
      <c r="S37" s="41" t="s">
        <v>64</v>
      </c>
      <c r="T37" s="90">
        <v>2192106</v>
      </c>
      <c r="U37" s="90">
        <v>0</v>
      </c>
      <c r="V37" s="90">
        <v>0</v>
      </c>
      <c r="W37" s="90">
        <v>2192106</v>
      </c>
      <c r="X37" s="88" t="s">
        <v>64</v>
      </c>
      <c r="Y37" s="88" t="s">
        <v>64</v>
      </c>
      <c r="Z37" s="341"/>
      <c r="AA37" s="88"/>
      <c r="AB37" s="90">
        <v>486000</v>
      </c>
      <c r="AC37" s="90">
        <v>175000</v>
      </c>
      <c r="AD37" s="90">
        <v>218000</v>
      </c>
      <c r="AE37" s="90">
        <v>63000</v>
      </c>
      <c r="AF37" s="90">
        <v>345000</v>
      </c>
      <c r="AG37" s="90">
        <v>186660</v>
      </c>
      <c r="AH37" s="90">
        <v>156000</v>
      </c>
      <c r="AI37" s="90">
        <v>510000</v>
      </c>
      <c r="AJ37" s="43"/>
      <c r="AK37" s="85" t="s">
        <v>844</v>
      </c>
      <c r="AL37" s="342" t="s">
        <v>74</v>
      </c>
      <c r="AM37" s="289"/>
      <c r="AN37" s="289"/>
    </row>
    <row r="38" spans="1:40" ht="139.5" customHeight="1">
      <c r="A38" s="195"/>
      <c r="B38" s="149" t="s">
        <v>58</v>
      </c>
      <c r="C38" s="149" t="s">
        <v>59</v>
      </c>
      <c r="D38" s="85" t="s">
        <v>845</v>
      </c>
      <c r="E38" s="165" t="s">
        <v>61</v>
      </c>
      <c r="F38" s="165">
        <v>60</v>
      </c>
      <c r="G38" s="41" t="s">
        <v>62</v>
      </c>
      <c r="H38" s="41">
        <v>2022</v>
      </c>
      <c r="I38" s="41">
        <v>2023</v>
      </c>
      <c r="J38" s="166" t="s">
        <v>63</v>
      </c>
      <c r="K38" s="166" t="s">
        <v>64</v>
      </c>
      <c r="L38" s="166" t="s">
        <v>63</v>
      </c>
      <c r="M38" s="166" t="s">
        <v>62</v>
      </c>
      <c r="N38" s="41" t="s">
        <v>65</v>
      </c>
      <c r="O38" s="167" t="s">
        <v>66</v>
      </c>
      <c r="P38" s="166" t="s">
        <v>846</v>
      </c>
      <c r="Q38" s="167">
        <v>1</v>
      </c>
      <c r="R38" s="75" t="s">
        <v>62</v>
      </c>
      <c r="S38" s="166" t="s">
        <v>62</v>
      </c>
      <c r="T38" s="90">
        <v>0</v>
      </c>
      <c r="U38" s="90">
        <v>459364</v>
      </c>
      <c r="V38" s="90">
        <v>1837456</v>
      </c>
      <c r="W38" s="90">
        <v>2296820</v>
      </c>
      <c r="X38" s="167" t="s">
        <v>64</v>
      </c>
      <c r="Y38" s="169"/>
      <c r="Z38" s="169" t="s">
        <v>64</v>
      </c>
      <c r="AA38" s="183"/>
      <c r="AB38" s="90">
        <v>92159.27</v>
      </c>
      <c r="AC38" s="90">
        <v>45762.71</v>
      </c>
      <c r="AD38" s="90">
        <v>42500.41</v>
      </c>
      <c r="AE38" s="90">
        <v>15830.39</v>
      </c>
      <c r="AF38" s="90">
        <v>44092.73</v>
      </c>
      <c r="AG38" s="90">
        <v>26809.06</v>
      </c>
      <c r="AH38" s="90">
        <v>34415.19</v>
      </c>
      <c r="AI38" s="90">
        <v>157794.25</v>
      </c>
      <c r="AJ38" s="172"/>
      <c r="AK38" s="85"/>
      <c r="AL38" s="127" t="s">
        <v>67</v>
      </c>
      <c r="AM38" s="289"/>
      <c r="AN38" s="289"/>
    </row>
    <row r="39" spans="1:40" ht="139.5" customHeight="1">
      <c r="A39" s="68"/>
      <c r="B39" s="149" t="s">
        <v>58</v>
      </c>
      <c r="C39" s="149" t="s">
        <v>147</v>
      </c>
      <c r="D39" s="85" t="s">
        <v>847</v>
      </c>
      <c r="E39" s="41" t="s">
        <v>310</v>
      </c>
      <c r="F39" s="41">
        <v>48</v>
      </c>
      <c r="G39" s="41" t="s">
        <v>62</v>
      </c>
      <c r="H39" s="41">
        <v>2022</v>
      </c>
      <c r="I39" s="41">
        <v>2023</v>
      </c>
      <c r="J39" s="103"/>
      <c r="K39" s="41" t="s">
        <v>64</v>
      </c>
      <c r="L39" s="41"/>
      <c r="M39" s="41" t="s">
        <v>62</v>
      </c>
      <c r="N39" s="41" t="s">
        <v>65</v>
      </c>
      <c r="O39" s="43" t="s">
        <v>106</v>
      </c>
      <c r="P39" s="184" t="s">
        <v>313</v>
      </c>
      <c r="Q39" s="43">
        <v>2</v>
      </c>
      <c r="R39" s="87" t="s">
        <v>64</v>
      </c>
      <c r="S39" s="106" t="s">
        <v>64</v>
      </c>
      <c r="T39" s="90">
        <v>0</v>
      </c>
      <c r="U39" s="90">
        <v>646196.18000000005</v>
      </c>
      <c r="V39" s="90">
        <v>1664085.84</v>
      </c>
      <c r="W39" s="90">
        <v>2310282.02</v>
      </c>
      <c r="X39" s="45">
        <v>0</v>
      </c>
      <c r="Y39" s="46"/>
      <c r="Z39" s="47"/>
      <c r="AA39" s="55"/>
      <c r="AB39" s="90">
        <v>0</v>
      </c>
      <c r="AC39" s="90">
        <v>0</v>
      </c>
      <c r="AD39" s="90">
        <v>0</v>
      </c>
      <c r="AE39" s="90">
        <v>0</v>
      </c>
      <c r="AF39" s="90">
        <v>0</v>
      </c>
      <c r="AG39" s="90">
        <v>0</v>
      </c>
      <c r="AH39" s="90">
        <v>0</v>
      </c>
      <c r="AI39" s="90">
        <v>0</v>
      </c>
      <c r="AJ39" s="43"/>
      <c r="AK39" s="85"/>
      <c r="AL39" s="127" t="s">
        <v>67</v>
      </c>
      <c r="AM39" s="289"/>
      <c r="AN39" s="289"/>
    </row>
    <row r="40" spans="1:40" ht="139.5" customHeight="1">
      <c r="A40" s="68"/>
      <c r="B40" s="149" t="s">
        <v>58</v>
      </c>
      <c r="C40" s="149" t="s">
        <v>354</v>
      </c>
      <c r="D40" s="85" t="s">
        <v>848</v>
      </c>
      <c r="E40" s="176" t="s">
        <v>849</v>
      </c>
      <c r="F40" s="153">
        <v>60</v>
      </c>
      <c r="G40" s="41" t="s">
        <v>62</v>
      </c>
      <c r="H40" s="41">
        <v>2022</v>
      </c>
      <c r="I40" s="41">
        <v>2022</v>
      </c>
      <c r="J40" s="153"/>
      <c r="K40" s="153" t="s">
        <v>64</v>
      </c>
      <c r="L40" s="153"/>
      <c r="M40" s="153" t="s">
        <v>64</v>
      </c>
      <c r="N40" s="41" t="s">
        <v>65</v>
      </c>
      <c r="O40" s="153" t="s">
        <v>66</v>
      </c>
      <c r="P40" s="153" t="s">
        <v>850</v>
      </c>
      <c r="Q40" s="177">
        <v>2</v>
      </c>
      <c r="R40" s="87" t="s">
        <v>64</v>
      </c>
      <c r="S40" s="153" t="s">
        <v>64</v>
      </c>
      <c r="T40" s="90">
        <v>116000</v>
      </c>
      <c r="U40" s="90">
        <v>464000</v>
      </c>
      <c r="V40" s="90">
        <v>1740000</v>
      </c>
      <c r="W40" s="90">
        <v>2320000</v>
      </c>
      <c r="X40" s="185">
        <v>0</v>
      </c>
      <c r="Y40" s="186" t="s">
        <v>64</v>
      </c>
      <c r="Z40" s="181"/>
      <c r="AA40" s="181"/>
      <c r="AB40" s="90"/>
      <c r="AC40" s="90"/>
      <c r="AD40" s="90"/>
      <c r="AE40" s="90"/>
      <c r="AF40" s="90"/>
      <c r="AG40" s="90">
        <v>92000</v>
      </c>
      <c r="AH40" s="90">
        <v>92000</v>
      </c>
      <c r="AI40" s="90">
        <v>280000</v>
      </c>
      <c r="AJ40" s="181"/>
      <c r="AK40" s="85" t="s">
        <v>851</v>
      </c>
      <c r="AL40" s="127" t="s">
        <v>67</v>
      </c>
      <c r="AM40" s="289"/>
      <c r="AN40" s="289"/>
    </row>
    <row r="41" spans="1:40" ht="139.5" customHeight="1">
      <c r="A41" s="249"/>
      <c r="B41" s="149">
        <v>3990570925</v>
      </c>
      <c r="C41" s="149" t="s">
        <v>101</v>
      </c>
      <c r="D41" s="85" t="s">
        <v>852</v>
      </c>
      <c r="E41" s="41" t="s">
        <v>103</v>
      </c>
      <c r="F41" s="41">
        <v>12</v>
      </c>
      <c r="G41" s="41" t="s">
        <v>64</v>
      </c>
      <c r="H41" s="41">
        <v>2023</v>
      </c>
      <c r="I41" s="41">
        <v>2023</v>
      </c>
      <c r="J41" s="41" t="s">
        <v>853</v>
      </c>
      <c r="K41" s="41" t="s">
        <v>105</v>
      </c>
      <c r="L41" s="41"/>
      <c r="M41" s="41" t="s">
        <v>64</v>
      </c>
      <c r="N41" s="41" t="s">
        <v>65</v>
      </c>
      <c r="O41" s="43" t="s">
        <v>106</v>
      </c>
      <c r="P41" s="86" t="s">
        <v>854</v>
      </c>
      <c r="Q41" s="43">
        <v>3</v>
      </c>
      <c r="R41" s="87" t="s">
        <v>64</v>
      </c>
      <c r="S41" s="41" t="s">
        <v>64</v>
      </c>
      <c r="T41" s="90">
        <v>2500000</v>
      </c>
      <c r="U41" s="90">
        <v>0</v>
      </c>
      <c r="V41" s="90">
        <v>0</v>
      </c>
      <c r="W41" s="90">
        <v>2500000</v>
      </c>
      <c r="X41" s="88" t="s">
        <v>64</v>
      </c>
      <c r="Y41" s="88" t="s">
        <v>64</v>
      </c>
      <c r="Z41" s="89">
        <v>226120</v>
      </c>
      <c r="AA41" s="88" t="s">
        <v>108</v>
      </c>
      <c r="AB41" s="90"/>
      <c r="AC41" s="90"/>
      <c r="AD41" s="90"/>
      <c r="AE41" s="90">
        <v>2500000</v>
      </c>
      <c r="AF41" s="90"/>
      <c r="AG41" s="90"/>
      <c r="AH41" s="90"/>
      <c r="AI41" s="90"/>
      <c r="AJ41" s="43"/>
      <c r="AK41" s="85" t="s">
        <v>855</v>
      </c>
      <c r="AL41" s="41" t="s">
        <v>74</v>
      </c>
      <c r="AM41" s="289"/>
      <c r="AN41" s="289"/>
    </row>
    <row r="42" spans="1:40" ht="139.5" customHeight="1">
      <c r="A42" s="196"/>
      <c r="B42" s="149" t="s">
        <v>58</v>
      </c>
      <c r="C42" s="149" t="s">
        <v>147</v>
      </c>
      <c r="D42" s="85" t="s">
        <v>856</v>
      </c>
      <c r="E42" s="41" t="s">
        <v>406</v>
      </c>
      <c r="F42" s="41">
        <v>24</v>
      </c>
      <c r="G42" s="41" t="s">
        <v>62</v>
      </c>
      <c r="H42" s="41">
        <v>2022</v>
      </c>
      <c r="I42" s="41">
        <v>2023</v>
      </c>
      <c r="J42" s="41"/>
      <c r="K42" s="41" t="s">
        <v>64</v>
      </c>
      <c r="L42" s="41"/>
      <c r="M42" s="41" t="s">
        <v>62</v>
      </c>
      <c r="N42" s="41" t="s">
        <v>65</v>
      </c>
      <c r="O42" s="43" t="s">
        <v>106</v>
      </c>
      <c r="P42" s="41" t="s">
        <v>857</v>
      </c>
      <c r="Q42" s="43">
        <v>3</v>
      </c>
      <c r="R42" s="87" t="s">
        <v>64</v>
      </c>
      <c r="S42" s="106" t="s">
        <v>64</v>
      </c>
      <c r="T42" s="90">
        <v>0</v>
      </c>
      <c r="U42" s="90">
        <v>1271618.3999999999</v>
      </c>
      <c r="V42" s="90">
        <v>1297050.77</v>
      </c>
      <c r="W42" s="90">
        <v>2568669.17</v>
      </c>
      <c r="X42" s="45">
        <v>0</v>
      </c>
      <c r="Y42" s="41"/>
      <c r="Z42" s="86" t="s">
        <v>858</v>
      </c>
      <c r="AA42" s="41" t="s">
        <v>859</v>
      </c>
      <c r="AB42" s="90"/>
      <c r="AC42" s="90">
        <v>346199.41</v>
      </c>
      <c r="AD42" s="90">
        <v>325916.46999999997</v>
      </c>
      <c r="AE42" s="90"/>
      <c r="AF42" s="90">
        <v>336330.23999999999</v>
      </c>
      <c r="AG42" s="90"/>
      <c r="AH42" s="90">
        <v>263172.28000000003</v>
      </c>
      <c r="AI42" s="90"/>
      <c r="AJ42" s="43"/>
      <c r="AK42" s="85"/>
      <c r="AL42" s="127" t="s">
        <v>67</v>
      </c>
      <c r="AM42" s="289"/>
      <c r="AN42" s="289"/>
    </row>
    <row r="43" spans="1:40" ht="139.5" customHeight="1">
      <c r="A43" s="196"/>
      <c r="B43" s="149" t="s">
        <v>58</v>
      </c>
      <c r="C43" s="149" t="s">
        <v>585</v>
      </c>
      <c r="D43" s="85" t="s">
        <v>860</v>
      </c>
      <c r="E43" s="73" t="s">
        <v>636</v>
      </c>
      <c r="F43" s="73">
        <v>48</v>
      </c>
      <c r="G43" s="41" t="s">
        <v>64</v>
      </c>
      <c r="H43" s="41">
        <v>2022</v>
      </c>
      <c r="I43" s="41">
        <v>2022</v>
      </c>
      <c r="J43" s="162" t="s">
        <v>861</v>
      </c>
      <c r="K43" s="74" t="s">
        <v>64</v>
      </c>
      <c r="L43" s="74"/>
      <c r="M43" s="74" t="s">
        <v>151</v>
      </c>
      <c r="N43" s="41" t="s">
        <v>65</v>
      </c>
      <c r="O43" s="75" t="s">
        <v>66</v>
      </c>
      <c r="P43" s="163" t="s">
        <v>588</v>
      </c>
      <c r="Q43" s="75">
        <v>1</v>
      </c>
      <c r="R43" s="75" t="s">
        <v>62</v>
      </c>
      <c r="S43" s="74" t="s">
        <v>62</v>
      </c>
      <c r="T43" s="90">
        <v>25969.11</v>
      </c>
      <c r="U43" s="90">
        <v>779073.23</v>
      </c>
      <c r="V43" s="90">
        <v>1791868.44</v>
      </c>
      <c r="W43" s="90">
        <v>2596910.7799999998</v>
      </c>
      <c r="X43" s="77"/>
      <c r="Y43" s="77"/>
      <c r="Z43" s="164">
        <v>226120</v>
      </c>
      <c r="AA43" s="77" t="s">
        <v>108</v>
      </c>
      <c r="AB43" s="90"/>
      <c r="AC43" s="90"/>
      <c r="AD43" s="90"/>
      <c r="AE43" s="90"/>
      <c r="AF43" s="90"/>
      <c r="AG43" s="90">
        <v>649227.69499999995</v>
      </c>
      <c r="AH43" s="90"/>
      <c r="AI43" s="90"/>
      <c r="AJ43" s="75"/>
      <c r="AK43" s="85" t="s">
        <v>840</v>
      </c>
      <c r="AL43" s="153" t="s">
        <v>74</v>
      </c>
      <c r="AM43" s="289"/>
      <c r="AN43" s="289"/>
    </row>
    <row r="44" spans="1:40" ht="139.5" customHeight="1">
      <c r="A44" s="196"/>
      <c r="B44" s="149" t="s">
        <v>58</v>
      </c>
      <c r="C44" s="149" t="s">
        <v>585</v>
      </c>
      <c r="D44" s="85" t="s">
        <v>863</v>
      </c>
      <c r="E44" s="73" t="s">
        <v>636</v>
      </c>
      <c r="F44" s="73">
        <v>48</v>
      </c>
      <c r="G44" s="41" t="s">
        <v>64</v>
      </c>
      <c r="H44" s="41">
        <v>2022</v>
      </c>
      <c r="I44" s="41">
        <v>2022</v>
      </c>
      <c r="J44" s="162" t="s">
        <v>864</v>
      </c>
      <c r="K44" s="74" t="s">
        <v>64</v>
      </c>
      <c r="L44" s="74"/>
      <c r="M44" s="74" t="s">
        <v>151</v>
      </c>
      <c r="N44" s="41" t="s">
        <v>65</v>
      </c>
      <c r="O44" s="75" t="s">
        <v>66</v>
      </c>
      <c r="P44" s="163" t="s">
        <v>588</v>
      </c>
      <c r="Q44" s="75">
        <v>1</v>
      </c>
      <c r="R44" s="75" t="s">
        <v>62</v>
      </c>
      <c r="S44" s="74" t="s">
        <v>62</v>
      </c>
      <c r="T44" s="90">
        <v>28063.38</v>
      </c>
      <c r="U44" s="90">
        <v>841901.72</v>
      </c>
      <c r="V44" s="90">
        <v>1936373.97</v>
      </c>
      <c r="W44" s="90">
        <v>2806339.07</v>
      </c>
      <c r="X44" s="77"/>
      <c r="Y44" s="77"/>
      <c r="Z44" s="164">
        <v>226120</v>
      </c>
      <c r="AA44" s="77" t="s">
        <v>108</v>
      </c>
      <c r="AB44" s="90"/>
      <c r="AC44" s="90">
        <v>701584.76749999996</v>
      </c>
      <c r="AD44" s="90"/>
      <c r="AE44" s="90"/>
      <c r="AF44" s="90"/>
      <c r="AG44" s="90"/>
      <c r="AH44" s="90"/>
      <c r="AI44" s="90"/>
      <c r="AJ44" s="75"/>
      <c r="AK44" s="85" t="s">
        <v>840</v>
      </c>
      <c r="AL44" s="71" t="s">
        <v>74</v>
      </c>
      <c r="AM44" s="289"/>
      <c r="AN44" s="289"/>
    </row>
    <row r="45" spans="1:40" ht="139.5" customHeight="1">
      <c r="A45" s="249"/>
      <c r="B45" s="149" t="s">
        <v>58</v>
      </c>
      <c r="C45" s="149" t="s">
        <v>101</v>
      </c>
      <c r="D45" s="85" t="s">
        <v>865</v>
      </c>
      <c r="E45" s="41" t="s">
        <v>192</v>
      </c>
      <c r="F45" s="41">
        <v>48</v>
      </c>
      <c r="G45" s="41" t="s">
        <v>64</v>
      </c>
      <c r="H45" s="41">
        <v>2023</v>
      </c>
      <c r="I45" s="41">
        <v>2023</v>
      </c>
      <c r="J45" s="41"/>
      <c r="K45" s="41" t="s">
        <v>64</v>
      </c>
      <c r="L45" s="41"/>
      <c r="M45" s="41" t="s">
        <v>62</v>
      </c>
      <c r="N45" s="41" t="s">
        <v>65</v>
      </c>
      <c r="O45" s="43" t="s">
        <v>106</v>
      </c>
      <c r="P45" s="86" t="s">
        <v>228</v>
      </c>
      <c r="Q45" s="43">
        <v>3</v>
      </c>
      <c r="R45" s="87" t="s">
        <v>64</v>
      </c>
      <c r="S45" s="41" t="s">
        <v>64</v>
      </c>
      <c r="T45" s="90">
        <v>800000</v>
      </c>
      <c r="U45" s="90">
        <v>2400000</v>
      </c>
      <c r="V45" s="90">
        <v>0</v>
      </c>
      <c r="W45" s="90">
        <v>3200000</v>
      </c>
      <c r="X45" s="88" t="s">
        <v>64</v>
      </c>
      <c r="Y45" s="88" t="s">
        <v>64</v>
      </c>
      <c r="Z45" s="102"/>
      <c r="AA45" s="88"/>
      <c r="AB45" s="90">
        <v>450000</v>
      </c>
      <c r="AC45" s="90">
        <v>250000</v>
      </c>
      <c r="AD45" s="90">
        <v>250000</v>
      </c>
      <c r="AE45" s="90">
        <v>0</v>
      </c>
      <c r="AF45" s="90">
        <v>450000</v>
      </c>
      <c r="AG45" s="90">
        <v>450000</v>
      </c>
      <c r="AH45" s="90">
        <v>250000</v>
      </c>
      <c r="AI45" s="90">
        <v>950000</v>
      </c>
      <c r="AJ45" s="43"/>
      <c r="AK45" s="85" t="s">
        <v>866</v>
      </c>
      <c r="AL45" s="127" t="s">
        <v>67</v>
      </c>
      <c r="AM45" s="289"/>
      <c r="AN45" s="289"/>
    </row>
    <row r="46" spans="1:40" ht="139.5" customHeight="1">
      <c r="A46" s="196"/>
      <c r="B46" s="149" t="s">
        <v>58</v>
      </c>
      <c r="C46" s="149" t="s">
        <v>147</v>
      </c>
      <c r="D46" s="85" t="s">
        <v>868</v>
      </c>
      <c r="E46" s="41" t="s">
        <v>149</v>
      </c>
      <c r="F46" s="41">
        <v>12</v>
      </c>
      <c r="G46" s="41" t="s">
        <v>64</v>
      </c>
      <c r="H46" s="41">
        <v>2022</v>
      </c>
      <c r="I46" s="41">
        <v>2022</v>
      </c>
      <c r="J46" s="41" t="s">
        <v>64</v>
      </c>
      <c r="K46" s="41" t="s">
        <v>64</v>
      </c>
      <c r="L46" s="41"/>
      <c r="M46" s="41" t="s">
        <v>62</v>
      </c>
      <c r="N46" s="41" t="s">
        <v>65</v>
      </c>
      <c r="O46" s="43" t="s">
        <v>106</v>
      </c>
      <c r="P46" s="44" t="s">
        <v>150</v>
      </c>
      <c r="Q46" s="43">
        <v>2</v>
      </c>
      <c r="R46" s="87" t="s">
        <v>64</v>
      </c>
      <c r="S46" s="106" t="s">
        <v>64</v>
      </c>
      <c r="T46" s="90">
        <v>3271107.8</v>
      </c>
      <c r="U46" s="90">
        <v>0</v>
      </c>
      <c r="V46" s="90">
        <v>0</v>
      </c>
      <c r="W46" s="90">
        <v>3271107.8</v>
      </c>
      <c r="X46" s="45">
        <v>0</v>
      </c>
      <c r="Y46" s="46"/>
      <c r="Z46" s="47"/>
      <c r="AA46" s="55"/>
      <c r="AB46" s="90"/>
      <c r="AC46" s="90">
        <v>606495.38</v>
      </c>
      <c r="AD46" s="90">
        <v>570962.35</v>
      </c>
      <c r="AE46" s="90"/>
      <c r="AF46" s="90"/>
      <c r="AG46" s="90"/>
      <c r="AH46" s="90"/>
      <c r="AI46" s="90">
        <v>2093650.07</v>
      </c>
      <c r="AJ46" s="43"/>
      <c r="AK46" s="85"/>
      <c r="AL46" s="127" t="s">
        <v>67</v>
      </c>
      <c r="AM46" s="289"/>
      <c r="AN46" s="289"/>
    </row>
    <row r="47" spans="1:40" ht="139.5" customHeight="1">
      <c r="A47" s="196"/>
      <c r="B47" s="149" t="s">
        <v>58</v>
      </c>
      <c r="C47" s="149" t="s">
        <v>585</v>
      </c>
      <c r="D47" s="85" t="s">
        <v>869</v>
      </c>
      <c r="E47" s="74" t="s">
        <v>587</v>
      </c>
      <c r="F47" s="74">
        <v>48</v>
      </c>
      <c r="G47" s="41" t="s">
        <v>64</v>
      </c>
      <c r="H47" s="41">
        <v>2022</v>
      </c>
      <c r="I47" s="41">
        <v>2022</v>
      </c>
      <c r="J47" s="127"/>
      <c r="K47" s="74" t="s">
        <v>64</v>
      </c>
      <c r="L47" s="127"/>
      <c r="M47" s="74" t="s">
        <v>151</v>
      </c>
      <c r="N47" s="41" t="s">
        <v>65</v>
      </c>
      <c r="O47" s="75" t="s">
        <v>66</v>
      </c>
      <c r="P47" s="163" t="s">
        <v>588</v>
      </c>
      <c r="Q47" s="75">
        <v>1</v>
      </c>
      <c r="R47" s="87" t="s">
        <v>64</v>
      </c>
      <c r="S47" s="74" t="s">
        <v>64</v>
      </c>
      <c r="T47" s="90">
        <v>637662</v>
      </c>
      <c r="U47" s="90">
        <v>1242441</v>
      </c>
      <c r="V47" s="90">
        <v>2019231</v>
      </c>
      <c r="W47" s="90">
        <f>SUM(T47:V47)</f>
        <v>3899334</v>
      </c>
      <c r="X47" s="129"/>
      <c r="Y47" s="129"/>
      <c r="Z47" s="129"/>
      <c r="AA47" s="129"/>
      <c r="AB47" s="90">
        <v>0</v>
      </c>
      <c r="AC47" s="90">
        <v>130492.90356671069</v>
      </c>
      <c r="AD47" s="90">
        <v>205612.17371202115</v>
      </c>
      <c r="AE47" s="90">
        <v>0</v>
      </c>
      <c r="AF47" s="90">
        <v>171701.18890356671</v>
      </c>
      <c r="AG47" s="90">
        <v>89284.618229854692</v>
      </c>
      <c r="AH47" s="90">
        <v>134356.18031704094</v>
      </c>
      <c r="AI47" s="90">
        <v>243386.43527080584</v>
      </c>
      <c r="AJ47" s="128"/>
      <c r="AK47" s="85" t="s">
        <v>652</v>
      </c>
      <c r="AL47" s="74" t="s">
        <v>74</v>
      </c>
      <c r="AM47" s="289"/>
      <c r="AN47" s="289"/>
    </row>
    <row r="48" spans="1:40" ht="232.5" customHeight="1">
      <c r="A48" s="347"/>
      <c r="B48" s="149" t="s">
        <v>58</v>
      </c>
      <c r="C48" s="149" t="s">
        <v>101</v>
      </c>
      <c r="D48" s="85" t="s">
        <v>1017</v>
      </c>
      <c r="E48" s="41" t="s">
        <v>721</v>
      </c>
      <c r="F48" s="41">
        <v>12</v>
      </c>
      <c r="G48" s="41" t="s">
        <v>64</v>
      </c>
      <c r="H48" s="41">
        <v>2023</v>
      </c>
      <c r="I48" s="41">
        <v>2024</v>
      </c>
      <c r="J48" s="348" t="s">
        <v>555</v>
      </c>
      <c r="K48" s="41" t="s">
        <v>105</v>
      </c>
      <c r="L48" s="41"/>
      <c r="M48" s="41" t="s">
        <v>64</v>
      </c>
      <c r="N48" s="41" t="s">
        <v>65</v>
      </c>
      <c r="O48" s="43" t="s">
        <v>106</v>
      </c>
      <c r="P48" s="86" t="s">
        <v>199</v>
      </c>
      <c r="Q48" s="43">
        <v>1</v>
      </c>
      <c r="R48" s="87" t="s">
        <v>64</v>
      </c>
      <c r="S48" s="41" t="s">
        <v>64</v>
      </c>
      <c r="T48" s="90">
        <v>0</v>
      </c>
      <c r="U48" s="90">
        <v>1680500</v>
      </c>
      <c r="V48" s="90">
        <v>0</v>
      </c>
      <c r="W48" s="90">
        <v>1680500</v>
      </c>
      <c r="X48" s="88" t="s">
        <v>64</v>
      </c>
      <c r="Y48" s="88" t="s">
        <v>64</v>
      </c>
      <c r="Z48" s="89">
        <v>226120</v>
      </c>
      <c r="AA48" s="88" t="s">
        <v>108</v>
      </c>
      <c r="AB48" s="90">
        <v>672200</v>
      </c>
      <c r="AC48" s="90">
        <v>0</v>
      </c>
      <c r="AD48" s="90">
        <v>336100</v>
      </c>
      <c r="AE48" s="90">
        <v>0</v>
      </c>
      <c r="AF48" s="90">
        <v>0</v>
      </c>
      <c r="AG48" s="90">
        <v>336100</v>
      </c>
      <c r="AH48" s="90">
        <v>336100</v>
      </c>
      <c r="AI48" s="90">
        <v>0</v>
      </c>
      <c r="AJ48" s="349" t="s">
        <v>62</v>
      </c>
      <c r="AK48" s="350" t="s">
        <v>1190</v>
      </c>
      <c r="AL48" s="41" t="s">
        <v>74</v>
      </c>
      <c r="AM48" s="289"/>
      <c r="AN48" s="289"/>
    </row>
    <row r="49" spans="1:40" ht="139.5" customHeight="1">
      <c r="A49" s="196"/>
      <c r="B49" s="149" t="s">
        <v>58</v>
      </c>
      <c r="C49" s="149" t="s">
        <v>585</v>
      </c>
      <c r="D49" s="85" t="s">
        <v>870</v>
      </c>
      <c r="E49" s="149" t="s">
        <v>660</v>
      </c>
      <c r="F49" s="149">
        <v>36</v>
      </c>
      <c r="G49" s="41" t="s">
        <v>64</v>
      </c>
      <c r="H49" s="41">
        <v>2022</v>
      </c>
      <c r="I49" s="41">
        <v>2022</v>
      </c>
      <c r="J49" s="107"/>
      <c r="K49" s="41" t="s">
        <v>64</v>
      </c>
      <c r="L49" s="41"/>
      <c r="M49" s="41" t="s">
        <v>64</v>
      </c>
      <c r="N49" s="41" t="s">
        <v>65</v>
      </c>
      <c r="O49" s="43" t="s">
        <v>106</v>
      </c>
      <c r="P49" s="150" t="s">
        <v>657</v>
      </c>
      <c r="Q49" s="43">
        <v>2</v>
      </c>
      <c r="R49" s="87" t="s">
        <v>64</v>
      </c>
      <c r="S49" s="41" t="s">
        <v>64</v>
      </c>
      <c r="T49" s="90">
        <v>500000</v>
      </c>
      <c r="U49" s="90">
        <v>1200000</v>
      </c>
      <c r="V49" s="90">
        <v>2300000</v>
      </c>
      <c r="W49" s="90">
        <v>4000000</v>
      </c>
      <c r="X49" s="151"/>
      <c r="Y49" s="151"/>
      <c r="Z49" s="175">
        <v>226120</v>
      </c>
      <c r="AA49" s="152" t="s">
        <v>108</v>
      </c>
      <c r="AB49" s="90">
        <v>167000</v>
      </c>
      <c r="AC49" s="90">
        <v>167000</v>
      </c>
      <c r="AD49" s="90">
        <v>167000</v>
      </c>
      <c r="AE49" s="90">
        <v>167000</v>
      </c>
      <c r="AF49" s="90">
        <v>167000</v>
      </c>
      <c r="AG49" s="90">
        <v>167000</v>
      </c>
      <c r="AH49" s="90">
        <v>167000</v>
      </c>
      <c r="AI49" s="90">
        <v>167000</v>
      </c>
      <c r="AJ49" s="43"/>
      <c r="AK49" s="85" t="s">
        <v>589</v>
      </c>
      <c r="AL49" s="127" t="s">
        <v>67</v>
      </c>
      <c r="AM49" s="289"/>
      <c r="AN49" s="289"/>
    </row>
    <row r="50" spans="1:40" ht="139.5" customHeight="1">
      <c r="A50" s="196"/>
      <c r="B50" s="149" t="s">
        <v>58</v>
      </c>
      <c r="C50" s="149" t="s">
        <v>59</v>
      </c>
      <c r="D50" s="85" t="s">
        <v>871</v>
      </c>
      <c r="E50" s="165" t="s">
        <v>61</v>
      </c>
      <c r="F50" s="165">
        <v>48</v>
      </c>
      <c r="G50" s="41" t="s">
        <v>62</v>
      </c>
      <c r="H50" s="41">
        <v>2022</v>
      </c>
      <c r="I50" s="41">
        <v>2022</v>
      </c>
      <c r="J50" s="166" t="s">
        <v>63</v>
      </c>
      <c r="K50" s="166" t="s">
        <v>64</v>
      </c>
      <c r="L50" s="166" t="s">
        <v>63</v>
      </c>
      <c r="M50" s="166" t="s">
        <v>62</v>
      </c>
      <c r="N50" s="41" t="s">
        <v>65</v>
      </c>
      <c r="O50" s="167" t="s">
        <v>66</v>
      </c>
      <c r="P50" s="189" t="s">
        <v>872</v>
      </c>
      <c r="Q50" s="167">
        <v>1</v>
      </c>
      <c r="R50" s="75" t="s">
        <v>62</v>
      </c>
      <c r="S50" s="166" t="s">
        <v>62</v>
      </c>
      <c r="T50" s="90">
        <v>1000001</v>
      </c>
      <c r="U50" s="90">
        <v>1000001</v>
      </c>
      <c r="V50" s="90">
        <v>2000002</v>
      </c>
      <c r="W50" s="90">
        <v>4000004</v>
      </c>
      <c r="X50" s="167" t="s">
        <v>64</v>
      </c>
      <c r="Y50" s="169"/>
      <c r="Z50" s="169" t="s">
        <v>64</v>
      </c>
      <c r="AA50" s="183"/>
      <c r="AB50" s="90">
        <v>200623.82</v>
      </c>
      <c r="AC50" s="90">
        <v>99621.99</v>
      </c>
      <c r="AD50" s="90">
        <v>92520.2</v>
      </c>
      <c r="AE50" s="90">
        <v>34461.57</v>
      </c>
      <c r="AF50" s="90">
        <v>95986.559999999998</v>
      </c>
      <c r="AG50" s="90">
        <v>58361.32</v>
      </c>
      <c r="AH50" s="90">
        <v>74919.289999999994</v>
      </c>
      <c r="AI50" s="90">
        <v>343506.25</v>
      </c>
      <c r="AJ50" s="167"/>
      <c r="AK50" s="85"/>
      <c r="AL50" s="127" t="s">
        <v>67</v>
      </c>
      <c r="AM50" s="289"/>
      <c r="AN50" s="289"/>
    </row>
    <row r="51" spans="1:40" ht="139.5" customHeight="1">
      <c r="A51" s="196"/>
      <c r="B51" s="149" t="s">
        <v>58</v>
      </c>
      <c r="C51" s="149" t="s">
        <v>585</v>
      </c>
      <c r="D51" s="85" t="s">
        <v>873</v>
      </c>
      <c r="E51" s="73" t="s">
        <v>636</v>
      </c>
      <c r="F51" s="73">
        <v>48</v>
      </c>
      <c r="G51" s="41" t="s">
        <v>64</v>
      </c>
      <c r="H51" s="41">
        <v>2022</v>
      </c>
      <c r="I51" s="41">
        <v>2022</v>
      </c>
      <c r="J51" s="162" t="s">
        <v>874</v>
      </c>
      <c r="K51" s="74" t="s">
        <v>64</v>
      </c>
      <c r="L51" s="74"/>
      <c r="M51" s="74" t="s">
        <v>151</v>
      </c>
      <c r="N51" s="41" t="s">
        <v>65</v>
      </c>
      <c r="O51" s="75" t="s">
        <v>66</v>
      </c>
      <c r="P51" s="163" t="s">
        <v>588</v>
      </c>
      <c r="Q51" s="75">
        <v>1</v>
      </c>
      <c r="R51" s="75" t="s">
        <v>62</v>
      </c>
      <c r="S51" s="74" t="s">
        <v>62</v>
      </c>
      <c r="T51" s="90">
        <v>41187.56</v>
      </c>
      <c r="U51" s="90">
        <v>1235626.8999999999</v>
      </c>
      <c r="V51" s="90">
        <v>2841941.88</v>
      </c>
      <c r="W51" s="90">
        <f>SUM(T51:V51)</f>
        <v>4118756.34</v>
      </c>
      <c r="X51" s="77"/>
      <c r="Y51" s="77"/>
      <c r="Z51" s="164">
        <v>226120</v>
      </c>
      <c r="AA51" s="77" t="s">
        <v>108</v>
      </c>
      <c r="AB51" s="90"/>
      <c r="AC51" s="90"/>
      <c r="AD51" s="90"/>
      <c r="AE51" s="90"/>
      <c r="AF51" s="90">
        <v>1029689.085</v>
      </c>
      <c r="AG51" s="90"/>
      <c r="AH51" s="90"/>
      <c r="AI51" s="90"/>
      <c r="AJ51" s="75"/>
      <c r="AK51" s="85" t="s">
        <v>840</v>
      </c>
      <c r="AL51" s="71" t="s">
        <v>74</v>
      </c>
      <c r="AM51" s="289"/>
      <c r="AN51" s="289"/>
    </row>
    <row r="52" spans="1:40" ht="139.5" customHeight="1">
      <c r="A52" s="196"/>
      <c r="B52" s="149" t="s">
        <v>58</v>
      </c>
      <c r="C52" s="149" t="s">
        <v>147</v>
      </c>
      <c r="D52" s="85" t="s">
        <v>875</v>
      </c>
      <c r="E52" s="41" t="s">
        <v>406</v>
      </c>
      <c r="F52" s="41">
        <v>36</v>
      </c>
      <c r="G52" s="41" t="s">
        <v>62</v>
      </c>
      <c r="H52" s="41">
        <v>2022</v>
      </c>
      <c r="I52" s="41">
        <v>2023</v>
      </c>
      <c r="J52" s="85"/>
      <c r="K52" s="107" t="s">
        <v>64</v>
      </c>
      <c r="L52" s="41"/>
      <c r="M52" s="148" t="s">
        <v>170</v>
      </c>
      <c r="N52" s="41" t="s">
        <v>65</v>
      </c>
      <c r="O52" s="43" t="s">
        <v>106</v>
      </c>
      <c r="P52" s="149" t="s">
        <v>1014</v>
      </c>
      <c r="Q52" s="43">
        <v>2</v>
      </c>
      <c r="R52" s="87" t="s">
        <v>64</v>
      </c>
      <c r="S52" s="106" t="s">
        <v>151</v>
      </c>
      <c r="T52" s="90">
        <v>0</v>
      </c>
      <c r="U52" s="90">
        <v>1464000</v>
      </c>
      <c r="V52" s="90">
        <v>2986560</v>
      </c>
      <c r="W52" s="90">
        <v>4450560</v>
      </c>
      <c r="X52" s="45">
        <v>0</v>
      </c>
      <c r="Y52" s="41"/>
      <c r="Z52" s="86" t="s">
        <v>739</v>
      </c>
      <c r="AA52" s="41" t="s">
        <v>740</v>
      </c>
      <c r="AB52" s="90">
        <v>0</v>
      </c>
      <c r="AC52" s="90">
        <v>0</v>
      </c>
      <c r="AD52" s="90">
        <v>0</v>
      </c>
      <c r="AE52" s="90">
        <v>0</v>
      </c>
      <c r="AF52" s="90">
        <v>0</v>
      </c>
      <c r="AG52" s="90">
        <v>0</v>
      </c>
      <c r="AH52" s="90">
        <v>0</v>
      </c>
      <c r="AI52" s="90">
        <v>0</v>
      </c>
      <c r="AJ52" s="43"/>
      <c r="AK52" s="85"/>
      <c r="AL52" s="127" t="s">
        <v>67</v>
      </c>
      <c r="AM52" s="289"/>
      <c r="AN52" s="289"/>
    </row>
    <row r="53" spans="1:40" ht="107.25" customHeight="1">
      <c r="A53" s="200"/>
      <c r="B53" s="149" t="s">
        <v>58</v>
      </c>
      <c r="C53" s="149" t="s">
        <v>354</v>
      </c>
      <c r="D53" s="85" t="s">
        <v>876</v>
      </c>
      <c r="E53" s="176" t="s">
        <v>727</v>
      </c>
      <c r="F53" s="153">
        <v>36</v>
      </c>
      <c r="G53" s="41" t="s">
        <v>62</v>
      </c>
      <c r="H53" s="41">
        <v>2023</v>
      </c>
      <c r="I53" s="41">
        <v>2023</v>
      </c>
      <c r="J53" s="153"/>
      <c r="K53" s="153" t="s">
        <v>64</v>
      </c>
      <c r="L53" s="153"/>
      <c r="M53" s="153" t="s">
        <v>64</v>
      </c>
      <c r="N53" s="41" t="s">
        <v>65</v>
      </c>
      <c r="O53" s="153" t="s">
        <v>66</v>
      </c>
      <c r="P53" s="153" t="s">
        <v>728</v>
      </c>
      <c r="Q53" s="177">
        <v>2</v>
      </c>
      <c r="R53" s="75" t="s">
        <v>62</v>
      </c>
      <c r="S53" s="153" t="s">
        <v>64</v>
      </c>
      <c r="T53" s="90">
        <v>500000</v>
      </c>
      <c r="U53" s="90">
        <v>1500000</v>
      </c>
      <c r="V53" s="90">
        <v>2500000</v>
      </c>
      <c r="W53" s="90">
        <v>4500000</v>
      </c>
      <c r="X53" s="199">
        <v>0</v>
      </c>
      <c r="Y53" s="180"/>
      <c r="Z53" s="180"/>
      <c r="AA53" s="180"/>
      <c r="AB53" s="90">
        <v>300935.42099999997</v>
      </c>
      <c r="AC53" s="90">
        <v>149432.83799999999</v>
      </c>
      <c r="AD53" s="90">
        <v>138780.16500000001</v>
      </c>
      <c r="AE53" s="90">
        <v>51692.300999999999</v>
      </c>
      <c r="AF53" s="90">
        <v>143979.69500000001</v>
      </c>
      <c r="AG53" s="90">
        <v>87541.895999999993</v>
      </c>
      <c r="AH53" s="90">
        <v>112378.821</v>
      </c>
      <c r="AI53" s="90">
        <v>515258.85800000001</v>
      </c>
      <c r="AJ53" s="153"/>
      <c r="AK53" s="85" t="s">
        <v>877</v>
      </c>
      <c r="AL53" s="127" t="s">
        <v>67</v>
      </c>
      <c r="AM53" s="289"/>
      <c r="AN53" s="289"/>
    </row>
    <row r="54" spans="1:40" ht="139.5" customHeight="1">
      <c r="A54" s="347"/>
      <c r="B54" s="149" t="s">
        <v>58</v>
      </c>
      <c r="C54" s="149" t="s">
        <v>101</v>
      </c>
      <c r="D54" s="85" t="s">
        <v>878</v>
      </c>
      <c r="E54" s="41" t="s">
        <v>229</v>
      </c>
      <c r="F54" s="41">
        <v>48</v>
      </c>
      <c r="G54" s="41" t="s">
        <v>64</v>
      </c>
      <c r="H54" s="41">
        <v>2023</v>
      </c>
      <c r="I54" s="43">
        <v>2023</v>
      </c>
      <c r="J54" s="41" t="s">
        <v>555</v>
      </c>
      <c r="K54" s="41" t="s">
        <v>64</v>
      </c>
      <c r="L54" s="41"/>
      <c r="M54" s="41" t="s">
        <v>62</v>
      </c>
      <c r="N54" s="41" t="s">
        <v>65</v>
      </c>
      <c r="O54" s="41" t="s">
        <v>106</v>
      </c>
      <c r="P54" s="86" t="s">
        <v>879</v>
      </c>
      <c r="Q54" s="43">
        <v>1</v>
      </c>
      <c r="R54" s="87" t="s">
        <v>64</v>
      </c>
      <c r="S54" s="41" t="s">
        <v>64</v>
      </c>
      <c r="T54" s="90">
        <v>1150000</v>
      </c>
      <c r="U54" s="90">
        <v>1150000</v>
      </c>
      <c r="V54" s="90">
        <v>2300000</v>
      </c>
      <c r="W54" s="90">
        <v>4600000</v>
      </c>
      <c r="X54" s="88" t="s">
        <v>64</v>
      </c>
      <c r="Y54" s="88" t="s">
        <v>64</v>
      </c>
      <c r="Z54" s="341"/>
      <c r="AA54" s="88"/>
      <c r="AB54" s="90">
        <v>0</v>
      </c>
      <c r="AC54" s="90">
        <v>398208</v>
      </c>
      <c r="AD54" s="90">
        <v>1194624</v>
      </c>
      <c r="AE54" s="90">
        <v>535092</v>
      </c>
      <c r="AF54" s="90">
        <v>664428</v>
      </c>
      <c r="AG54" s="90">
        <v>460428</v>
      </c>
      <c r="AH54" s="90">
        <v>572424</v>
      </c>
      <c r="AI54" s="90">
        <v>709308</v>
      </c>
      <c r="AJ54" s="43"/>
      <c r="AK54" s="85" t="s">
        <v>1239</v>
      </c>
      <c r="AL54" s="43" t="s">
        <v>74</v>
      </c>
      <c r="AM54" s="289"/>
      <c r="AN54" s="289"/>
    </row>
    <row r="55" spans="1:40" ht="139.5" customHeight="1">
      <c r="A55" s="194"/>
      <c r="B55" s="149" t="s">
        <v>58</v>
      </c>
      <c r="C55" s="149" t="s">
        <v>147</v>
      </c>
      <c r="D55" s="85" t="s">
        <v>880</v>
      </c>
      <c r="E55" s="41" t="s">
        <v>469</v>
      </c>
      <c r="F55" s="41">
        <v>36</v>
      </c>
      <c r="G55" s="41" t="s">
        <v>151</v>
      </c>
      <c r="H55" s="41">
        <v>2023</v>
      </c>
      <c r="I55" s="41">
        <v>2023</v>
      </c>
      <c r="J55" s="41"/>
      <c r="K55" s="41" t="s">
        <v>64</v>
      </c>
      <c r="L55" s="41"/>
      <c r="M55" s="41" t="s">
        <v>62</v>
      </c>
      <c r="N55" s="41" t="s">
        <v>65</v>
      </c>
      <c r="O55" s="43" t="s">
        <v>106</v>
      </c>
      <c r="P55" s="41" t="s">
        <v>313</v>
      </c>
      <c r="Q55" s="43">
        <v>2</v>
      </c>
      <c r="R55" s="87" t="s">
        <v>64</v>
      </c>
      <c r="S55" s="106" t="s">
        <v>151</v>
      </c>
      <c r="T55" s="90">
        <v>1550000</v>
      </c>
      <c r="U55" s="90">
        <v>1549400</v>
      </c>
      <c r="V55" s="90">
        <v>1549400</v>
      </c>
      <c r="W55" s="90">
        <v>4648800</v>
      </c>
      <c r="X55" s="45">
        <v>0</v>
      </c>
      <c r="Y55" s="46"/>
      <c r="Z55" s="47"/>
      <c r="AA55" s="55"/>
      <c r="AB55" s="90"/>
      <c r="AC55" s="90"/>
      <c r="AD55" s="90"/>
      <c r="AE55" s="90"/>
      <c r="AF55" s="90"/>
      <c r="AG55" s="90"/>
      <c r="AH55" s="90"/>
      <c r="AI55" s="90">
        <v>1550000</v>
      </c>
      <c r="AJ55" s="43"/>
      <c r="AK55" s="85" t="s">
        <v>1082</v>
      </c>
      <c r="AL55" s="127" t="s">
        <v>67</v>
      </c>
      <c r="AM55" s="289"/>
      <c r="AN55" s="289"/>
    </row>
    <row r="56" spans="1:40" ht="139.5" customHeight="1">
      <c r="A56" s="68"/>
      <c r="B56" s="149" t="s">
        <v>58</v>
      </c>
      <c r="C56" s="149" t="s">
        <v>147</v>
      </c>
      <c r="D56" s="85" t="s">
        <v>881</v>
      </c>
      <c r="E56" s="106" t="s">
        <v>310</v>
      </c>
      <c r="F56" s="41">
        <v>12</v>
      </c>
      <c r="G56" s="41" t="s">
        <v>64</v>
      </c>
      <c r="H56" s="41">
        <v>2022</v>
      </c>
      <c r="I56" s="41">
        <v>2022</v>
      </c>
      <c r="J56" s="41" t="s">
        <v>64</v>
      </c>
      <c r="K56" s="41" t="s">
        <v>64</v>
      </c>
      <c r="L56" s="41"/>
      <c r="M56" s="41" t="s">
        <v>62</v>
      </c>
      <c r="N56" s="41" t="s">
        <v>65</v>
      </c>
      <c r="O56" s="43" t="s">
        <v>106</v>
      </c>
      <c r="P56" s="44" t="s">
        <v>150</v>
      </c>
      <c r="Q56" s="43">
        <v>2</v>
      </c>
      <c r="R56" s="87" t="s">
        <v>64</v>
      </c>
      <c r="S56" s="106" t="s">
        <v>64</v>
      </c>
      <c r="T56" s="90">
        <v>4836800</v>
      </c>
      <c r="U56" s="90">
        <v>0</v>
      </c>
      <c r="V56" s="90">
        <v>0</v>
      </c>
      <c r="W56" s="90">
        <v>4836800</v>
      </c>
      <c r="X56" s="45">
        <v>0</v>
      </c>
      <c r="Y56" s="46"/>
      <c r="Z56" s="47"/>
      <c r="AA56" s="55"/>
      <c r="AB56" s="90">
        <v>610525.91</v>
      </c>
      <c r="AC56" s="90">
        <v>563796.46</v>
      </c>
      <c r="AD56" s="90">
        <v>1077549.04</v>
      </c>
      <c r="AE56" s="90">
        <v>126605.16</v>
      </c>
      <c r="AF56" s="90">
        <v>476601.35</v>
      </c>
      <c r="AG56" s="90">
        <v>276028.65000000002</v>
      </c>
      <c r="AH56" s="90">
        <v>367235.8</v>
      </c>
      <c r="AI56" s="90">
        <v>1338457.6299999999</v>
      </c>
      <c r="AJ56" s="43"/>
      <c r="AK56" s="85"/>
      <c r="AL56" s="127" t="s">
        <v>67</v>
      </c>
      <c r="AM56" s="289"/>
      <c r="AN56" s="289"/>
    </row>
    <row r="57" spans="1:40" ht="139.5" customHeight="1">
      <c r="A57" s="196"/>
      <c r="B57" s="149" t="s">
        <v>58</v>
      </c>
      <c r="C57" s="149" t="s">
        <v>147</v>
      </c>
      <c r="D57" s="85" t="s">
        <v>882</v>
      </c>
      <c r="E57" s="106" t="s">
        <v>406</v>
      </c>
      <c r="F57" s="41">
        <v>48</v>
      </c>
      <c r="G57" s="41" t="s">
        <v>62</v>
      </c>
      <c r="H57" s="41">
        <v>2022</v>
      </c>
      <c r="I57" s="41">
        <v>2023</v>
      </c>
      <c r="J57" s="41"/>
      <c r="K57" s="41" t="s">
        <v>64</v>
      </c>
      <c r="L57" s="41"/>
      <c r="M57" s="41" t="s">
        <v>62</v>
      </c>
      <c r="N57" s="41" t="s">
        <v>65</v>
      </c>
      <c r="O57" s="43" t="s">
        <v>106</v>
      </c>
      <c r="P57" s="41" t="s">
        <v>150</v>
      </c>
      <c r="Q57" s="43">
        <v>2</v>
      </c>
      <c r="R57" s="87" t="s">
        <v>64</v>
      </c>
      <c r="S57" s="106" t="s">
        <v>151</v>
      </c>
      <c r="T57" s="90">
        <v>0</v>
      </c>
      <c r="U57" s="90">
        <v>1836000</v>
      </c>
      <c r="V57" s="90">
        <v>3036000</v>
      </c>
      <c r="W57" s="90">
        <v>4872000</v>
      </c>
      <c r="X57" s="45">
        <v>0</v>
      </c>
      <c r="Y57" s="46"/>
      <c r="Z57" s="47"/>
      <c r="AA57" s="55"/>
      <c r="AB57" s="90">
        <v>0</v>
      </c>
      <c r="AC57" s="90">
        <v>0</v>
      </c>
      <c r="AD57" s="90">
        <v>0</v>
      </c>
      <c r="AE57" s="90">
        <v>0</v>
      </c>
      <c r="AF57" s="90">
        <v>0</v>
      </c>
      <c r="AG57" s="90">
        <v>0</v>
      </c>
      <c r="AH57" s="90">
        <v>0</v>
      </c>
      <c r="AI57" s="90">
        <v>0</v>
      </c>
      <c r="AJ57" s="43"/>
      <c r="AK57" s="85"/>
      <c r="AL57" s="127" t="s">
        <v>67</v>
      </c>
      <c r="AM57" s="289"/>
      <c r="AN57" s="289"/>
    </row>
    <row r="58" spans="1:40" ht="139.5" customHeight="1">
      <c r="A58" s="196"/>
      <c r="B58" s="149" t="s">
        <v>58</v>
      </c>
      <c r="C58" s="149" t="s">
        <v>59</v>
      </c>
      <c r="D58" s="85" t="s">
        <v>883</v>
      </c>
      <c r="E58" s="165" t="s">
        <v>61</v>
      </c>
      <c r="F58" s="165">
        <v>3</v>
      </c>
      <c r="G58" s="41" t="s">
        <v>62</v>
      </c>
      <c r="H58" s="41">
        <v>2022</v>
      </c>
      <c r="I58" s="41">
        <v>2022</v>
      </c>
      <c r="J58" s="166" t="s">
        <v>63</v>
      </c>
      <c r="K58" s="166" t="s">
        <v>64</v>
      </c>
      <c r="L58" s="166" t="s">
        <v>63</v>
      </c>
      <c r="M58" s="166" t="s">
        <v>62</v>
      </c>
      <c r="N58" s="41" t="s">
        <v>65</v>
      </c>
      <c r="O58" s="167" t="s">
        <v>66</v>
      </c>
      <c r="P58" s="166" t="s">
        <v>884</v>
      </c>
      <c r="Q58" s="167">
        <v>1</v>
      </c>
      <c r="R58" s="75" t="s">
        <v>62</v>
      </c>
      <c r="S58" s="166" t="s">
        <v>64</v>
      </c>
      <c r="T58" s="90">
        <v>4900000</v>
      </c>
      <c r="U58" s="90">
        <v>0</v>
      </c>
      <c r="V58" s="90">
        <v>0</v>
      </c>
      <c r="W58" s="90">
        <v>4900000</v>
      </c>
      <c r="X58" s="167" t="s">
        <v>64</v>
      </c>
      <c r="Y58" s="168"/>
      <c r="Z58" s="169" t="s">
        <v>64</v>
      </c>
      <c r="AA58" s="170"/>
      <c r="AB58" s="90">
        <v>982940</v>
      </c>
      <c r="AC58" s="90">
        <v>488040</v>
      </c>
      <c r="AD58" s="90">
        <v>453250</v>
      </c>
      <c r="AE58" s="90">
        <v>169050</v>
      </c>
      <c r="AF58" s="90">
        <v>470400</v>
      </c>
      <c r="AG58" s="90">
        <v>286160</v>
      </c>
      <c r="AH58" s="90">
        <v>367010</v>
      </c>
      <c r="AI58" s="90">
        <v>1683150</v>
      </c>
      <c r="AJ58" s="167"/>
      <c r="AK58" s="85"/>
      <c r="AL58" s="127" t="s">
        <v>67</v>
      </c>
      <c r="AM58" s="289"/>
      <c r="AN58" s="289"/>
    </row>
    <row r="59" spans="1:40" ht="174" customHeight="1">
      <c r="A59" s="196"/>
      <c r="B59" s="149" t="s">
        <v>58</v>
      </c>
      <c r="C59" s="149" t="s">
        <v>354</v>
      </c>
      <c r="D59" s="85" t="s">
        <v>885</v>
      </c>
      <c r="E59" s="176" t="s">
        <v>849</v>
      </c>
      <c r="F59" s="153">
        <v>60</v>
      </c>
      <c r="G59" s="41" t="s">
        <v>62</v>
      </c>
      <c r="H59" s="41">
        <v>2022</v>
      </c>
      <c r="I59" s="41">
        <v>2022</v>
      </c>
      <c r="J59" s="153"/>
      <c r="K59" s="153" t="s">
        <v>64</v>
      </c>
      <c r="L59" s="153"/>
      <c r="M59" s="153" t="s">
        <v>64</v>
      </c>
      <c r="N59" s="41" t="s">
        <v>65</v>
      </c>
      <c r="O59" s="153" t="s">
        <v>66</v>
      </c>
      <c r="P59" s="153" t="s">
        <v>850</v>
      </c>
      <c r="Q59" s="177">
        <v>2</v>
      </c>
      <c r="R59" s="87" t="s">
        <v>64</v>
      </c>
      <c r="S59" s="153" t="s">
        <v>64</v>
      </c>
      <c r="T59" s="90">
        <v>249000</v>
      </c>
      <c r="U59" s="90">
        <v>996000</v>
      </c>
      <c r="V59" s="90">
        <v>3735000</v>
      </c>
      <c r="W59" s="90">
        <v>4980000</v>
      </c>
      <c r="X59" s="185">
        <v>0</v>
      </c>
      <c r="Y59" s="186" t="s">
        <v>64</v>
      </c>
      <c r="Z59" s="181"/>
      <c r="AA59" s="181"/>
      <c r="AB59" s="90">
        <v>696000</v>
      </c>
      <c r="AC59" s="90">
        <v>300000</v>
      </c>
      <c r="AD59" s="90"/>
      <c r="AE59" s="90"/>
      <c r="AF59" s="90"/>
      <c r="AG59" s="90"/>
      <c r="AH59" s="90"/>
      <c r="AI59" s="90"/>
      <c r="AJ59" s="181"/>
      <c r="AK59" s="85" t="s">
        <v>886</v>
      </c>
      <c r="AL59" s="127" t="s">
        <v>67</v>
      </c>
      <c r="AM59" s="289"/>
      <c r="AN59" s="289"/>
    </row>
    <row r="60" spans="1:40" ht="139.5" customHeight="1">
      <c r="A60" s="196"/>
      <c r="B60" s="149" t="s">
        <v>58</v>
      </c>
      <c r="C60" s="149" t="s">
        <v>59</v>
      </c>
      <c r="D60" s="85" t="s">
        <v>887</v>
      </c>
      <c r="E60" s="165" t="s">
        <v>61</v>
      </c>
      <c r="F60" s="165">
        <v>24</v>
      </c>
      <c r="G60" s="41" t="s">
        <v>62</v>
      </c>
      <c r="H60" s="41">
        <v>2022</v>
      </c>
      <c r="I60" s="41">
        <v>2022</v>
      </c>
      <c r="J60" s="166" t="s">
        <v>63</v>
      </c>
      <c r="K60" s="166" t="s">
        <v>64</v>
      </c>
      <c r="L60" s="166" t="s">
        <v>63</v>
      </c>
      <c r="M60" s="166" t="s">
        <v>62</v>
      </c>
      <c r="N60" s="41" t="s">
        <v>65</v>
      </c>
      <c r="O60" s="167" t="s">
        <v>66</v>
      </c>
      <c r="P60" s="166" t="s">
        <v>888</v>
      </c>
      <c r="Q60" s="167">
        <v>1</v>
      </c>
      <c r="R60" s="75" t="s">
        <v>62</v>
      </c>
      <c r="S60" s="166" t="s">
        <v>64</v>
      </c>
      <c r="T60" s="90">
        <v>1750000</v>
      </c>
      <c r="U60" s="90">
        <v>3250000</v>
      </c>
      <c r="V60" s="90">
        <v>0</v>
      </c>
      <c r="W60" s="90">
        <v>5000000</v>
      </c>
      <c r="X60" s="167" t="s">
        <v>64</v>
      </c>
      <c r="Y60" s="169"/>
      <c r="Z60" s="169" t="s">
        <v>64</v>
      </c>
      <c r="AA60" s="183"/>
      <c r="AB60" s="90">
        <v>501500</v>
      </c>
      <c r="AC60" s="90">
        <v>249000</v>
      </c>
      <c r="AD60" s="90">
        <v>231250</v>
      </c>
      <c r="AE60" s="90">
        <v>86250</v>
      </c>
      <c r="AF60" s="90">
        <v>240000</v>
      </c>
      <c r="AG60" s="90">
        <v>146000</v>
      </c>
      <c r="AH60" s="90">
        <v>187250</v>
      </c>
      <c r="AI60" s="90">
        <v>858750</v>
      </c>
      <c r="AJ60" s="167"/>
      <c r="AK60" s="85"/>
      <c r="AL60" s="127" t="s">
        <v>67</v>
      </c>
      <c r="AM60" s="289"/>
      <c r="AN60" s="289"/>
    </row>
    <row r="61" spans="1:40" ht="139.5" customHeight="1">
      <c r="A61" s="196"/>
      <c r="B61" s="149" t="s">
        <v>58</v>
      </c>
      <c r="C61" s="149" t="s">
        <v>59</v>
      </c>
      <c r="D61" s="85" t="s">
        <v>889</v>
      </c>
      <c r="E61" s="166" t="s">
        <v>452</v>
      </c>
      <c r="F61" s="166">
        <v>60</v>
      </c>
      <c r="G61" s="41" t="s">
        <v>62</v>
      </c>
      <c r="H61" s="41">
        <v>2022</v>
      </c>
      <c r="I61" s="41">
        <v>2022</v>
      </c>
      <c r="J61" s="166" t="s">
        <v>63</v>
      </c>
      <c r="K61" s="166" t="s">
        <v>64</v>
      </c>
      <c r="L61" s="166" t="s">
        <v>63</v>
      </c>
      <c r="M61" s="166" t="s">
        <v>64</v>
      </c>
      <c r="N61" s="41" t="s">
        <v>65</v>
      </c>
      <c r="O61" s="167" t="s">
        <v>66</v>
      </c>
      <c r="P61" s="166" t="s">
        <v>890</v>
      </c>
      <c r="Q61" s="167">
        <v>1</v>
      </c>
      <c r="R61" s="75" t="s">
        <v>62</v>
      </c>
      <c r="S61" s="166" t="s">
        <v>62</v>
      </c>
      <c r="T61" s="90">
        <v>1000000</v>
      </c>
      <c r="U61" s="90">
        <v>1000000</v>
      </c>
      <c r="V61" s="90">
        <v>3000000</v>
      </c>
      <c r="W61" s="90">
        <v>5000000</v>
      </c>
      <c r="X61" s="167" t="s">
        <v>64</v>
      </c>
      <c r="Y61" s="168"/>
      <c r="Z61" s="169" t="s">
        <v>64</v>
      </c>
      <c r="AA61" s="170"/>
      <c r="AB61" s="90">
        <v>334400.2</v>
      </c>
      <c r="AC61" s="90">
        <v>166033.20000000001</v>
      </c>
      <c r="AD61" s="90">
        <v>154197.5</v>
      </c>
      <c r="AE61" s="90">
        <v>57511.5</v>
      </c>
      <c r="AF61" s="90">
        <v>160032</v>
      </c>
      <c r="AG61" s="90">
        <v>97352.8</v>
      </c>
      <c r="AH61" s="90">
        <v>124858.3</v>
      </c>
      <c r="AI61" s="90">
        <v>572614.5</v>
      </c>
      <c r="AJ61" s="167"/>
      <c r="AK61" s="85"/>
      <c r="AL61" s="127" t="s">
        <v>67</v>
      </c>
      <c r="AM61" s="289"/>
      <c r="AN61" s="289"/>
    </row>
    <row r="62" spans="1:40" ht="139.5" customHeight="1">
      <c r="A62" s="196"/>
      <c r="B62" s="149" t="s">
        <v>58</v>
      </c>
      <c r="C62" s="149" t="s">
        <v>585</v>
      </c>
      <c r="D62" s="85" t="s">
        <v>891</v>
      </c>
      <c r="E62" s="73" t="s">
        <v>660</v>
      </c>
      <c r="F62" s="73">
        <v>60</v>
      </c>
      <c r="G62" s="41" t="s">
        <v>64</v>
      </c>
      <c r="H62" s="41">
        <v>2022</v>
      </c>
      <c r="I62" s="41">
        <v>2022</v>
      </c>
      <c r="J62" s="162"/>
      <c r="K62" s="74" t="s">
        <v>64</v>
      </c>
      <c r="L62" s="74"/>
      <c r="M62" s="74" t="s">
        <v>151</v>
      </c>
      <c r="N62" s="41" t="s">
        <v>65</v>
      </c>
      <c r="O62" s="75" t="s">
        <v>66</v>
      </c>
      <c r="P62" s="163" t="s">
        <v>657</v>
      </c>
      <c r="Q62" s="75">
        <v>1</v>
      </c>
      <c r="R62" s="87" t="s">
        <v>64</v>
      </c>
      <c r="S62" s="74" t="s">
        <v>64</v>
      </c>
      <c r="T62" s="90">
        <v>1000000</v>
      </c>
      <c r="U62" s="90">
        <v>1000000</v>
      </c>
      <c r="V62" s="90">
        <v>3000000</v>
      </c>
      <c r="W62" s="90">
        <v>5000000</v>
      </c>
      <c r="X62" s="77"/>
      <c r="Y62" s="77"/>
      <c r="Z62" s="182">
        <v>239787</v>
      </c>
      <c r="AA62" s="190" t="s">
        <v>740</v>
      </c>
      <c r="AB62" s="90">
        <v>350000</v>
      </c>
      <c r="AC62" s="90" t="s">
        <v>109</v>
      </c>
      <c r="AD62" s="90" t="s">
        <v>109</v>
      </c>
      <c r="AE62" s="90" t="s">
        <v>109</v>
      </c>
      <c r="AF62" s="90" t="s">
        <v>109</v>
      </c>
      <c r="AG62" s="90" t="s">
        <v>109</v>
      </c>
      <c r="AH62" s="90" t="s">
        <v>109</v>
      </c>
      <c r="AI62" s="90">
        <v>600000</v>
      </c>
      <c r="AJ62" s="159"/>
      <c r="AK62" s="85" t="s">
        <v>996</v>
      </c>
      <c r="AL62" s="127" t="s">
        <v>67</v>
      </c>
      <c r="AM62" s="289"/>
      <c r="AN62" s="289"/>
    </row>
    <row r="63" spans="1:40" ht="139.5" customHeight="1">
      <c r="A63" s="196"/>
      <c r="B63" s="149" t="s">
        <v>58</v>
      </c>
      <c r="C63" s="149" t="s">
        <v>585</v>
      </c>
      <c r="D63" s="85" t="s">
        <v>892</v>
      </c>
      <c r="E63" s="73" t="s">
        <v>636</v>
      </c>
      <c r="F63" s="73">
        <v>48</v>
      </c>
      <c r="G63" s="41" t="s">
        <v>64</v>
      </c>
      <c r="H63" s="41">
        <v>2022</v>
      </c>
      <c r="I63" s="41">
        <v>2022</v>
      </c>
      <c r="J63" s="162" t="s">
        <v>893</v>
      </c>
      <c r="K63" s="74" t="s">
        <v>64</v>
      </c>
      <c r="L63" s="74"/>
      <c r="M63" s="74" t="s">
        <v>151</v>
      </c>
      <c r="N63" s="41" t="s">
        <v>65</v>
      </c>
      <c r="O63" s="75" t="s">
        <v>66</v>
      </c>
      <c r="P63" s="163" t="s">
        <v>588</v>
      </c>
      <c r="Q63" s="75">
        <v>1</v>
      </c>
      <c r="R63" s="75" t="s">
        <v>62</v>
      </c>
      <c r="S63" s="74" t="s">
        <v>62</v>
      </c>
      <c r="T63" s="90">
        <v>52077.83</v>
      </c>
      <c r="U63" s="90">
        <v>1562335.03</v>
      </c>
      <c r="V63" s="90">
        <v>3593370.58</v>
      </c>
      <c r="W63" s="90">
        <v>5207783.4400000004</v>
      </c>
      <c r="X63" s="77"/>
      <c r="Y63" s="77"/>
      <c r="Z63" s="164">
        <v>226120</v>
      </c>
      <c r="AA63" s="77" t="s">
        <v>108</v>
      </c>
      <c r="AB63" s="90"/>
      <c r="AC63" s="90"/>
      <c r="AD63" s="90"/>
      <c r="AE63" s="90"/>
      <c r="AF63" s="90"/>
      <c r="AG63" s="90"/>
      <c r="AH63" s="90"/>
      <c r="AI63" s="90">
        <v>1301945.8600000001</v>
      </c>
      <c r="AJ63" s="75"/>
      <c r="AK63" s="85" t="s">
        <v>840</v>
      </c>
      <c r="AL63" s="71" t="s">
        <v>74</v>
      </c>
      <c r="AM63" s="289"/>
      <c r="AN63" s="289"/>
    </row>
    <row r="64" spans="1:40" ht="139.5" customHeight="1">
      <c r="A64" s="194"/>
      <c r="B64" s="149" t="s">
        <v>58</v>
      </c>
      <c r="C64" s="149" t="s">
        <v>147</v>
      </c>
      <c r="D64" s="85" t="s">
        <v>894</v>
      </c>
      <c r="E64" s="41" t="s">
        <v>543</v>
      </c>
      <c r="F64" s="41">
        <v>12</v>
      </c>
      <c r="G64" s="41" t="s">
        <v>62</v>
      </c>
      <c r="H64" s="41">
        <v>2023</v>
      </c>
      <c r="I64" s="41">
        <v>2023</v>
      </c>
      <c r="J64" s="41"/>
      <c r="K64" s="41" t="s">
        <v>64</v>
      </c>
      <c r="L64" s="41"/>
      <c r="M64" s="41" t="s">
        <v>62</v>
      </c>
      <c r="N64" s="41" t="s">
        <v>65</v>
      </c>
      <c r="O64" s="43" t="s">
        <v>106</v>
      </c>
      <c r="P64" s="41" t="s">
        <v>711</v>
      </c>
      <c r="Q64" s="43">
        <v>2</v>
      </c>
      <c r="R64" s="87" t="s">
        <v>64</v>
      </c>
      <c r="S64" s="106" t="s">
        <v>64</v>
      </c>
      <c r="T64" s="90">
        <v>4020400</v>
      </c>
      <c r="U64" s="90">
        <v>1647000</v>
      </c>
      <c r="V64" s="90">
        <v>0</v>
      </c>
      <c r="W64" s="90">
        <v>5667400</v>
      </c>
      <c r="X64" s="45">
        <v>0</v>
      </c>
      <c r="Y64" s="46"/>
      <c r="Z64" s="47"/>
      <c r="AA64" s="55"/>
      <c r="AB64" s="90">
        <v>507475.68</v>
      </c>
      <c r="AC64" s="90">
        <v>468633.66</v>
      </c>
      <c r="AD64" s="90">
        <v>895670.31</v>
      </c>
      <c r="AE64" s="90">
        <v>105235.56</v>
      </c>
      <c r="AF64" s="90">
        <v>396156.15</v>
      </c>
      <c r="AG64" s="90">
        <v>229437.97</v>
      </c>
      <c r="AH64" s="90">
        <v>305250.34000000003</v>
      </c>
      <c r="AI64" s="90">
        <v>1112540.33</v>
      </c>
      <c r="AJ64" s="43"/>
      <c r="AK64" s="330" t="s">
        <v>1084</v>
      </c>
      <c r="AL64" s="127" t="s">
        <v>67</v>
      </c>
      <c r="AM64" s="289"/>
      <c r="AN64" s="289"/>
    </row>
    <row r="65" spans="1:40" ht="139.5" customHeight="1">
      <c r="A65" s="196"/>
      <c r="B65" s="149" t="s">
        <v>58</v>
      </c>
      <c r="C65" s="149" t="s">
        <v>532</v>
      </c>
      <c r="D65" s="85" t="s">
        <v>895</v>
      </c>
      <c r="E65" s="79" t="s">
        <v>896</v>
      </c>
      <c r="F65" s="79">
        <v>48</v>
      </c>
      <c r="G65" s="41" t="s">
        <v>64</v>
      </c>
      <c r="H65" s="41">
        <v>2022</v>
      </c>
      <c r="I65" s="41">
        <v>2023</v>
      </c>
      <c r="J65" s="79"/>
      <c r="K65" s="79" t="s">
        <v>64</v>
      </c>
      <c r="L65" s="79"/>
      <c r="M65" s="197" t="s">
        <v>62</v>
      </c>
      <c r="N65" s="41" t="s">
        <v>65</v>
      </c>
      <c r="O65" s="81" t="s">
        <v>66</v>
      </c>
      <c r="P65" s="191" t="s">
        <v>897</v>
      </c>
      <c r="Q65" s="81">
        <v>1</v>
      </c>
      <c r="R65" s="87" t="s">
        <v>64</v>
      </c>
      <c r="S65" s="79" t="s">
        <v>62</v>
      </c>
      <c r="T65" s="90">
        <v>0</v>
      </c>
      <c r="U65" s="90">
        <v>1464060</v>
      </c>
      <c r="V65" s="90">
        <v>5856240</v>
      </c>
      <c r="W65" s="90">
        <v>7320300</v>
      </c>
      <c r="X65" s="50"/>
      <c r="Y65" s="51"/>
      <c r="Z65" s="164">
        <v>239787</v>
      </c>
      <c r="AA65" s="164" t="s">
        <v>986</v>
      </c>
      <c r="AB65" s="90">
        <v>244920</v>
      </c>
      <c r="AC65" s="90">
        <v>160160</v>
      </c>
      <c r="AD65" s="90">
        <v>235430</v>
      </c>
      <c r="AE65" s="90">
        <v>84370</v>
      </c>
      <c r="AF65" s="90">
        <v>355680</v>
      </c>
      <c r="AG65" s="90">
        <v>26780</v>
      </c>
      <c r="AH65" s="90">
        <v>124410</v>
      </c>
      <c r="AI65" s="90">
        <v>232310</v>
      </c>
      <c r="AJ65" s="159" t="s">
        <v>62</v>
      </c>
      <c r="AK65" s="85" t="s">
        <v>898</v>
      </c>
      <c r="AL65" s="127" t="s">
        <v>67</v>
      </c>
      <c r="AM65" s="289"/>
      <c r="AN65" s="289"/>
    </row>
    <row r="66" spans="1:40" ht="139.5" customHeight="1">
      <c r="A66" s="249"/>
      <c r="B66" s="149" t="s">
        <v>58</v>
      </c>
      <c r="C66" s="149" t="s">
        <v>101</v>
      </c>
      <c r="D66" s="85" t="s">
        <v>899</v>
      </c>
      <c r="E66" s="295" t="s">
        <v>1191</v>
      </c>
      <c r="F66" s="41">
        <v>48</v>
      </c>
      <c r="G66" s="41" t="s">
        <v>64</v>
      </c>
      <c r="H66" s="41">
        <v>2023</v>
      </c>
      <c r="I66" s="41">
        <v>2023</v>
      </c>
      <c r="J66" s="41" t="s">
        <v>555</v>
      </c>
      <c r="K66" s="41" t="s">
        <v>64</v>
      </c>
      <c r="L66" s="41"/>
      <c r="M66" s="41" t="s">
        <v>62</v>
      </c>
      <c r="N66" s="41" t="s">
        <v>65</v>
      </c>
      <c r="O66" s="41" t="s">
        <v>106</v>
      </c>
      <c r="P66" s="86" t="s">
        <v>900</v>
      </c>
      <c r="Q66" s="43">
        <v>1</v>
      </c>
      <c r="R66" s="87" t="s">
        <v>64</v>
      </c>
      <c r="S66" s="41" t="s">
        <v>64</v>
      </c>
      <c r="T66" s="90">
        <v>1550000</v>
      </c>
      <c r="U66" s="90">
        <v>4650000</v>
      </c>
      <c r="V66" s="90">
        <v>0</v>
      </c>
      <c r="W66" s="90">
        <v>6200000</v>
      </c>
      <c r="X66" s="88" t="s">
        <v>64</v>
      </c>
      <c r="Y66" s="88" t="s">
        <v>64</v>
      </c>
      <c r="Z66" s="341"/>
      <c r="AA66" s="88"/>
      <c r="AB66" s="90">
        <v>187000</v>
      </c>
      <c r="AC66" s="90">
        <v>935000</v>
      </c>
      <c r="AD66" s="90">
        <v>748000</v>
      </c>
      <c r="AE66" s="90">
        <v>561000</v>
      </c>
      <c r="AF66" s="90">
        <v>935000</v>
      </c>
      <c r="AG66" s="90">
        <v>748000</v>
      </c>
      <c r="AH66" s="90">
        <v>0</v>
      </c>
      <c r="AI66" s="90">
        <v>2057000</v>
      </c>
      <c r="AJ66" s="43"/>
      <c r="AK66" s="85" t="s">
        <v>901</v>
      </c>
      <c r="AL66" s="41" t="s">
        <v>74</v>
      </c>
      <c r="AM66" s="289"/>
      <c r="AN66" s="289"/>
    </row>
    <row r="67" spans="1:40" ht="139.5" customHeight="1">
      <c r="A67" s="196"/>
      <c r="B67" s="149" t="s">
        <v>58</v>
      </c>
      <c r="C67" s="149" t="s">
        <v>585</v>
      </c>
      <c r="D67" s="85" t="s">
        <v>902</v>
      </c>
      <c r="E67" s="73" t="s">
        <v>636</v>
      </c>
      <c r="F67" s="73">
        <v>48</v>
      </c>
      <c r="G67" s="41" t="s">
        <v>64</v>
      </c>
      <c r="H67" s="41">
        <v>2022</v>
      </c>
      <c r="I67" s="41">
        <v>2022</v>
      </c>
      <c r="J67" s="162" t="s">
        <v>903</v>
      </c>
      <c r="K67" s="74" t="s">
        <v>64</v>
      </c>
      <c r="L67" s="74"/>
      <c r="M67" s="74" t="s">
        <v>151</v>
      </c>
      <c r="N67" s="41" t="s">
        <v>65</v>
      </c>
      <c r="O67" s="75" t="s">
        <v>66</v>
      </c>
      <c r="P67" s="163" t="s">
        <v>588</v>
      </c>
      <c r="Q67" s="75">
        <v>1</v>
      </c>
      <c r="R67" s="75" t="s">
        <v>62</v>
      </c>
      <c r="S67" s="74" t="s">
        <v>62</v>
      </c>
      <c r="T67" s="90">
        <v>63528.08</v>
      </c>
      <c r="U67" s="90">
        <v>1905797</v>
      </c>
      <c r="V67" s="90">
        <v>4383333</v>
      </c>
      <c r="W67" s="90">
        <v>6352658.0800000001</v>
      </c>
      <c r="X67" s="77"/>
      <c r="Y67" s="77"/>
      <c r="Z67" s="164">
        <v>226120</v>
      </c>
      <c r="AA67" s="77" t="s">
        <v>108</v>
      </c>
      <c r="AB67" s="90"/>
      <c r="AC67" s="90"/>
      <c r="AD67" s="90"/>
      <c r="AE67" s="90"/>
      <c r="AF67" s="90"/>
      <c r="AG67" s="90"/>
      <c r="AH67" s="90"/>
      <c r="AI67" s="90"/>
      <c r="AJ67" s="75"/>
      <c r="AK67" s="85" t="s">
        <v>997</v>
      </c>
      <c r="AL67" s="41" t="s">
        <v>74</v>
      </c>
      <c r="AM67" s="289"/>
      <c r="AN67" s="289"/>
    </row>
    <row r="68" spans="1:40" ht="139.5" customHeight="1">
      <c r="A68" s="196"/>
      <c r="B68" s="149" t="s">
        <v>58</v>
      </c>
      <c r="C68" s="149" t="s">
        <v>147</v>
      </c>
      <c r="D68" s="85" t="s">
        <v>904</v>
      </c>
      <c r="E68" s="73" t="s">
        <v>237</v>
      </c>
      <c r="F68" s="41">
        <v>48</v>
      </c>
      <c r="G68" s="41" t="s">
        <v>62</v>
      </c>
      <c r="H68" s="41">
        <v>2022</v>
      </c>
      <c r="I68" s="41">
        <v>2023</v>
      </c>
      <c r="J68" s="41"/>
      <c r="K68" s="107" t="s">
        <v>64</v>
      </c>
      <c r="L68" s="41"/>
      <c r="M68" s="41" t="s">
        <v>170</v>
      </c>
      <c r="N68" s="41" t="s">
        <v>65</v>
      </c>
      <c r="O68" s="43" t="s">
        <v>106</v>
      </c>
      <c r="P68" s="44" t="s">
        <v>150</v>
      </c>
      <c r="Q68" s="43">
        <v>2</v>
      </c>
      <c r="R68" s="87" t="s">
        <v>64</v>
      </c>
      <c r="S68" s="106" t="s">
        <v>151</v>
      </c>
      <c r="T68" s="90">
        <v>0</v>
      </c>
      <c r="U68" s="90">
        <v>2632989.36</v>
      </c>
      <c r="V68" s="90">
        <v>3890653.48</v>
      </c>
      <c r="W68" s="90">
        <v>6523642.8399999999</v>
      </c>
      <c r="X68" s="45">
        <v>0</v>
      </c>
      <c r="Y68" s="46"/>
      <c r="Z68" s="47"/>
      <c r="AA68" s="55"/>
      <c r="AB68" s="90">
        <v>332349.53000000003</v>
      </c>
      <c r="AC68" s="90">
        <v>306911.61</v>
      </c>
      <c r="AD68" s="90">
        <v>586581.04</v>
      </c>
      <c r="AE68" s="90">
        <v>68919.539999999994</v>
      </c>
      <c r="AF68" s="90">
        <v>259445.56</v>
      </c>
      <c r="AG68" s="90">
        <v>150260.6</v>
      </c>
      <c r="AH68" s="90">
        <v>199910.68</v>
      </c>
      <c r="AI68" s="90">
        <v>728610.8</v>
      </c>
      <c r="AJ68" s="43"/>
      <c r="AK68" s="85"/>
      <c r="AL68" s="127" t="s">
        <v>67</v>
      </c>
      <c r="AM68" s="289"/>
      <c r="AN68" s="289"/>
    </row>
    <row r="69" spans="1:40" ht="139.5" customHeight="1">
      <c r="A69" s="351"/>
      <c r="B69" s="149" t="s">
        <v>58</v>
      </c>
      <c r="C69" s="149" t="s">
        <v>532</v>
      </c>
      <c r="D69" s="85" t="s">
        <v>905</v>
      </c>
      <c r="E69" s="79" t="s">
        <v>534</v>
      </c>
      <c r="F69" s="79">
        <v>48</v>
      </c>
      <c r="G69" s="41" t="s">
        <v>62</v>
      </c>
      <c r="H69" s="41">
        <v>2023</v>
      </c>
      <c r="I69" s="41">
        <v>2023</v>
      </c>
      <c r="J69" s="79"/>
      <c r="K69" s="79" t="s">
        <v>64</v>
      </c>
      <c r="L69" s="79"/>
      <c r="M69" s="79" t="s">
        <v>64</v>
      </c>
      <c r="N69" s="41" t="s">
        <v>65</v>
      </c>
      <c r="O69" s="81" t="s">
        <v>66</v>
      </c>
      <c r="P69" s="191" t="s">
        <v>906</v>
      </c>
      <c r="Q69" s="81">
        <v>2</v>
      </c>
      <c r="R69" s="75" t="s">
        <v>62</v>
      </c>
      <c r="S69" s="106" t="s">
        <v>64</v>
      </c>
      <c r="T69" s="90">
        <v>1800000</v>
      </c>
      <c r="U69" s="90">
        <v>1800000</v>
      </c>
      <c r="V69" s="90">
        <v>3600000</v>
      </c>
      <c r="W69" s="90">
        <v>7200000</v>
      </c>
      <c r="X69" s="173"/>
      <c r="Y69" s="173"/>
      <c r="Z69" s="164">
        <v>239787</v>
      </c>
      <c r="AA69" s="164" t="s">
        <v>986</v>
      </c>
      <c r="AB69" s="90" t="s">
        <v>109</v>
      </c>
      <c r="AC69" s="90" t="s">
        <v>109</v>
      </c>
      <c r="AD69" s="90" t="s">
        <v>109</v>
      </c>
      <c r="AE69" s="90" t="s">
        <v>109</v>
      </c>
      <c r="AF69" s="90" t="s">
        <v>109</v>
      </c>
      <c r="AG69" s="90" t="s">
        <v>109</v>
      </c>
      <c r="AH69" s="90" t="s">
        <v>109</v>
      </c>
      <c r="AI69" s="90" t="s">
        <v>109</v>
      </c>
      <c r="AJ69" s="81"/>
      <c r="AK69" s="85" t="s">
        <v>898</v>
      </c>
      <c r="AL69" s="127" t="s">
        <v>67</v>
      </c>
      <c r="AM69" s="289"/>
      <c r="AN69" s="289"/>
    </row>
    <row r="70" spans="1:40" ht="139.5" customHeight="1">
      <c r="A70" s="68"/>
      <c r="B70" s="149" t="s">
        <v>58</v>
      </c>
      <c r="C70" s="149" t="s">
        <v>147</v>
      </c>
      <c r="D70" s="85" t="s">
        <v>907</v>
      </c>
      <c r="E70" s="41" t="s">
        <v>310</v>
      </c>
      <c r="F70" s="41">
        <v>12</v>
      </c>
      <c r="G70" s="41" t="s">
        <v>62</v>
      </c>
      <c r="H70" s="41">
        <v>2022</v>
      </c>
      <c r="I70" s="41">
        <v>2022</v>
      </c>
      <c r="J70" s="85"/>
      <c r="K70" s="107" t="s">
        <v>64</v>
      </c>
      <c r="L70" s="41"/>
      <c r="M70" s="148" t="s">
        <v>170</v>
      </c>
      <c r="N70" s="41" t="s">
        <v>65</v>
      </c>
      <c r="O70" s="43" t="s">
        <v>106</v>
      </c>
      <c r="P70" s="149" t="s">
        <v>313</v>
      </c>
      <c r="Q70" s="43">
        <v>1</v>
      </c>
      <c r="R70" s="87" t="s">
        <v>64</v>
      </c>
      <c r="S70" s="106" t="s">
        <v>151</v>
      </c>
      <c r="T70" s="90">
        <v>7320000</v>
      </c>
      <c r="U70" s="90">
        <v>0</v>
      </c>
      <c r="V70" s="90">
        <v>0</v>
      </c>
      <c r="W70" s="90">
        <v>7320000</v>
      </c>
      <c r="X70" s="45">
        <v>0</v>
      </c>
      <c r="Y70" s="46"/>
      <c r="Z70" s="164"/>
      <c r="AA70" s="164"/>
      <c r="AB70" s="90">
        <v>738235.94</v>
      </c>
      <c r="AC70" s="90">
        <v>763922.95</v>
      </c>
      <c r="AD70" s="90">
        <v>1907802.93</v>
      </c>
      <c r="AE70" s="90">
        <v>354038.14</v>
      </c>
      <c r="AF70" s="90">
        <v>903593.88</v>
      </c>
      <c r="AG70" s="90">
        <v>405564.77</v>
      </c>
      <c r="AH70" s="90">
        <v>596606</v>
      </c>
      <c r="AI70" s="90">
        <v>1650235.38</v>
      </c>
      <c r="AJ70" s="43"/>
      <c r="AK70" s="85"/>
      <c r="AL70" s="127" t="s">
        <v>67</v>
      </c>
      <c r="AM70" s="289"/>
      <c r="AN70" s="289"/>
    </row>
    <row r="71" spans="1:40" ht="139.5" customHeight="1">
      <c r="A71" s="196"/>
      <c r="B71" s="149" t="s">
        <v>58</v>
      </c>
      <c r="C71" s="149" t="s">
        <v>532</v>
      </c>
      <c r="D71" s="85" t="s">
        <v>908</v>
      </c>
      <c r="E71" s="79" t="s">
        <v>909</v>
      </c>
      <c r="F71" s="79">
        <v>36</v>
      </c>
      <c r="G71" s="41" t="s">
        <v>62</v>
      </c>
      <c r="H71" s="41">
        <v>2022</v>
      </c>
      <c r="I71" s="41">
        <v>2022</v>
      </c>
      <c r="J71" s="79"/>
      <c r="K71" s="79" t="s">
        <v>64</v>
      </c>
      <c r="L71" s="79"/>
      <c r="M71" s="79" t="s">
        <v>64</v>
      </c>
      <c r="N71" s="41" t="s">
        <v>65</v>
      </c>
      <c r="O71" s="81" t="s">
        <v>66</v>
      </c>
      <c r="P71" s="192" t="s">
        <v>910</v>
      </c>
      <c r="Q71" s="81">
        <v>1</v>
      </c>
      <c r="R71" s="75" t="s">
        <v>62</v>
      </c>
      <c r="S71" s="79" t="s">
        <v>62</v>
      </c>
      <c r="T71" s="90">
        <v>991860</v>
      </c>
      <c r="U71" s="90">
        <v>3700000</v>
      </c>
      <c r="V71" s="90">
        <v>4000000</v>
      </c>
      <c r="W71" s="90">
        <v>8691860</v>
      </c>
      <c r="X71" s="172"/>
      <c r="Y71" s="51"/>
      <c r="Z71" s="164">
        <v>226120</v>
      </c>
      <c r="AA71" s="164" t="s">
        <v>108</v>
      </c>
      <c r="AB71" s="90">
        <v>175842.22</v>
      </c>
      <c r="AC71" s="90">
        <v>120891.52</v>
      </c>
      <c r="AD71" s="90">
        <v>181337.29</v>
      </c>
      <c r="AE71" s="90">
        <v>71435.899999999994</v>
      </c>
      <c r="AF71" s="90">
        <v>142871.79999999999</v>
      </c>
      <c r="AG71" s="90">
        <v>57698.23</v>
      </c>
      <c r="AH71" s="90">
        <v>76930.97</v>
      </c>
      <c r="AI71" s="90">
        <v>164852.07999999999</v>
      </c>
      <c r="AJ71" s="159"/>
      <c r="AK71" s="85" t="s">
        <v>988</v>
      </c>
      <c r="AL71" s="127" t="s">
        <v>67</v>
      </c>
      <c r="AM71" s="289"/>
      <c r="AN71" s="289"/>
    </row>
    <row r="72" spans="1:40" ht="139.5" customHeight="1">
      <c r="A72" s="196"/>
      <c r="B72" s="149" t="s">
        <v>58</v>
      </c>
      <c r="C72" s="149" t="s">
        <v>585</v>
      </c>
      <c r="D72" s="85" t="s">
        <v>911</v>
      </c>
      <c r="E72" s="73" t="s">
        <v>636</v>
      </c>
      <c r="F72" s="73">
        <v>48</v>
      </c>
      <c r="G72" s="41" t="s">
        <v>64</v>
      </c>
      <c r="H72" s="41">
        <v>2022</v>
      </c>
      <c r="I72" s="41">
        <v>2022</v>
      </c>
      <c r="J72" s="162" t="s">
        <v>912</v>
      </c>
      <c r="K72" s="74" t="s">
        <v>64</v>
      </c>
      <c r="L72" s="74"/>
      <c r="M72" s="74" t="s">
        <v>151</v>
      </c>
      <c r="N72" s="41" t="s">
        <v>65</v>
      </c>
      <c r="O72" s="75" t="s">
        <v>66</v>
      </c>
      <c r="P72" s="163" t="s">
        <v>588</v>
      </c>
      <c r="Q72" s="75">
        <v>1</v>
      </c>
      <c r="R72" s="75" t="s">
        <v>62</v>
      </c>
      <c r="S72" s="74" t="s">
        <v>62</v>
      </c>
      <c r="T72" s="90">
        <v>75813.039999999994</v>
      </c>
      <c r="U72" s="90">
        <v>2274391.21</v>
      </c>
      <c r="V72" s="90">
        <v>5231099.79</v>
      </c>
      <c r="W72" s="90">
        <v>7581304.04</v>
      </c>
      <c r="X72" s="77"/>
      <c r="Y72" s="77"/>
      <c r="Z72" s="164">
        <v>226120</v>
      </c>
      <c r="AA72" s="77" t="s">
        <v>108</v>
      </c>
      <c r="AB72" s="90"/>
      <c r="AC72" s="90"/>
      <c r="AD72" s="90">
        <v>1895326.01</v>
      </c>
      <c r="AE72" s="90"/>
      <c r="AF72" s="90"/>
      <c r="AG72" s="90"/>
      <c r="AH72" s="90"/>
      <c r="AI72" s="90"/>
      <c r="AJ72" s="75"/>
      <c r="AK72" s="85" t="s">
        <v>840</v>
      </c>
      <c r="AL72" s="71" t="s">
        <v>74</v>
      </c>
      <c r="AM72" s="289"/>
      <c r="AN72" s="289"/>
    </row>
    <row r="73" spans="1:40" ht="139.5" customHeight="1">
      <c r="A73" s="196"/>
      <c r="B73" s="149" t="s">
        <v>58</v>
      </c>
      <c r="C73" s="149" t="s">
        <v>823</v>
      </c>
      <c r="D73" s="85" t="s">
        <v>913</v>
      </c>
      <c r="E73" s="79" t="s">
        <v>825</v>
      </c>
      <c r="F73" s="79">
        <v>24</v>
      </c>
      <c r="G73" s="41" t="s">
        <v>64</v>
      </c>
      <c r="H73" s="41">
        <v>2022</v>
      </c>
      <c r="I73" s="41">
        <v>2022</v>
      </c>
      <c r="J73" s="84"/>
      <c r="K73" s="79" t="s">
        <v>64</v>
      </c>
      <c r="L73" s="84"/>
      <c r="M73" s="79" t="s">
        <v>151</v>
      </c>
      <c r="N73" s="41" t="s">
        <v>65</v>
      </c>
      <c r="O73" s="81" t="s">
        <v>66</v>
      </c>
      <c r="P73" s="171" t="s">
        <v>588</v>
      </c>
      <c r="Q73" s="81">
        <v>1</v>
      </c>
      <c r="R73" s="87" t="s">
        <v>64</v>
      </c>
      <c r="S73" s="79" t="s">
        <v>64</v>
      </c>
      <c r="T73" s="90">
        <v>5600000</v>
      </c>
      <c r="U73" s="90">
        <v>2400000</v>
      </c>
      <c r="V73" s="90">
        <v>0</v>
      </c>
      <c r="W73" s="90">
        <v>8000000</v>
      </c>
      <c r="X73" s="173"/>
      <c r="Y73" s="173"/>
      <c r="Z73" s="173"/>
      <c r="AA73" s="83"/>
      <c r="AB73" s="90">
        <v>500000</v>
      </c>
      <c r="AC73" s="90">
        <v>500000</v>
      </c>
      <c r="AD73" s="90">
        <v>500000</v>
      </c>
      <c r="AE73" s="90">
        <v>500000</v>
      </c>
      <c r="AF73" s="90">
        <v>500000</v>
      </c>
      <c r="AG73" s="90">
        <v>500000</v>
      </c>
      <c r="AH73" s="90">
        <v>500000</v>
      </c>
      <c r="AI73" s="90">
        <v>500000</v>
      </c>
      <c r="AJ73" s="174"/>
      <c r="AK73" s="85"/>
      <c r="AL73" s="127" t="s">
        <v>67</v>
      </c>
      <c r="AM73" s="289"/>
      <c r="AN73" s="289"/>
    </row>
    <row r="74" spans="1:40" ht="139.5" customHeight="1">
      <c r="A74" s="196"/>
      <c r="B74" s="149" t="s">
        <v>58</v>
      </c>
      <c r="C74" s="149" t="s">
        <v>147</v>
      </c>
      <c r="D74" s="85" t="s">
        <v>914</v>
      </c>
      <c r="E74" s="41" t="s">
        <v>189</v>
      </c>
      <c r="F74" s="41">
        <v>36</v>
      </c>
      <c r="G74" s="41" t="s">
        <v>62</v>
      </c>
      <c r="H74" s="41">
        <v>2023</v>
      </c>
      <c r="I74" s="41">
        <v>2023</v>
      </c>
      <c r="J74" s="107" t="s">
        <v>64</v>
      </c>
      <c r="K74" s="107" t="s">
        <v>64</v>
      </c>
      <c r="L74" s="148"/>
      <c r="M74" s="148" t="s">
        <v>170</v>
      </c>
      <c r="N74" s="41" t="s">
        <v>65</v>
      </c>
      <c r="O74" s="43" t="s">
        <v>106</v>
      </c>
      <c r="P74" s="44" t="s">
        <v>191</v>
      </c>
      <c r="Q74" s="43">
        <v>1</v>
      </c>
      <c r="R74" s="87" t="s">
        <v>64</v>
      </c>
      <c r="S74" s="106" t="s">
        <v>151</v>
      </c>
      <c r="T74" s="90">
        <v>2016000</v>
      </c>
      <c r="U74" s="90">
        <v>2016000</v>
      </c>
      <c r="V74" s="90">
        <v>3996000</v>
      </c>
      <c r="W74" s="90">
        <v>8028000</v>
      </c>
      <c r="X74" s="45">
        <v>0</v>
      </c>
      <c r="Y74" s="46"/>
      <c r="Z74" s="150" t="s">
        <v>739</v>
      </c>
      <c r="AA74" s="41" t="s">
        <v>740</v>
      </c>
      <c r="AB74" s="90">
        <v>65092.73</v>
      </c>
      <c r="AC74" s="90">
        <v>38628.629999999997</v>
      </c>
      <c r="AD74" s="90">
        <v>1394202.31</v>
      </c>
      <c r="AE74" s="90">
        <v>15427.81</v>
      </c>
      <c r="AF74" s="90">
        <v>146480.98000000001</v>
      </c>
      <c r="AG74" s="90">
        <v>23729.67</v>
      </c>
      <c r="AH74" s="90">
        <v>150603.66</v>
      </c>
      <c r="AI74" s="90">
        <v>181834.21</v>
      </c>
      <c r="AJ74" s="43"/>
      <c r="AK74" s="330" t="s">
        <v>1240</v>
      </c>
      <c r="AL74" s="127" t="s">
        <v>67</v>
      </c>
      <c r="AM74" s="289"/>
      <c r="AN74" s="289"/>
    </row>
    <row r="75" spans="1:40" ht="139.5" customHeight="1">
      <c r="A75" s="196"/>
      <c r="B75" s="149" t="s">
        <v>58</v>
      </c>
      <c r="C75" s="149" t="s">
        <v>59</v>
      </c>
      <c r="D75" s="85" t="s">
        <v>915</v>
      </c>
      <c r="E75" s="165" t="s">
        <v>61</v>
      </c>
      <c r="F75" s="165">
        <v>36</v>
      </c>
      <c r="G75" s="41" t="s">
        <v>62</v>
      </c>
      <c r="H75" s="41">
        <v>2022</v>
      </c>
      <c r="I75" s="41">
        <v>2022</v>
      </c>
      <c r="J75" s="166" t="s">
        <v>63</v>
      </c>
      <c r="K75" s="166" t="s">
        <v>64</v>
      </c>
      <c r="L75" s="166" t="s">
        <v>63</v>
      </c>
      <c r="M75" s="166" t="s">
        <v>62</v>
      </c>
      <c r="N75" s="41" t="s">
        <v>65</v>
      </c>
      <c r="O75" s="167" t="s">
        <v>66</v>
      </c>
      <c r="P75" s="166" t="s">
        <v>916</v>
      </c>
      <c r="Q75" s="167">
        <v>1</v>
      </c>
      <c r="R75" s="75" t="s">
        <v>62</v>
      </c>
      <c r="S75" s="166" t="s">
        <v>62</v>
      </c>
      <c r="T75" s="90">
        <v>2679833.33</v>
      </c>
      <c r="U75" s="90">
        <v>2679833.33</v>
      </c>
      <c r="V75" s="90">
        <v>2679833.33</v>
      </c>
      <c r="W75" s="90">
        <v>8039499.9900000002</v>
      </c>
      <c r="X75" s="167" t="s">
        <v>64</v>
      </c>
      <c r="Y75" s="169"/>
      <c r="Z75" s="169" t="s">
        <v>64</v>
      </c>
      <c r="AA75" s="183"/>
      <c r="AB75" s="90">
        <v>76780.2</v>
      </c>
      <c r="AC75" s="90">
        <v>68379.56</v>
      </c>
      <c r="AD75" s="90">
        <v>83148.89</v>
      </c>
      <c r="AE75" s="90">
        <v>35837.5</v>
      </c>
      <c r="AF75" s="90">
        <v>96988.98</v>
      </c>
      <c r="AG75" s="90">
        <v>37578.089999999997</v>
      </c>
      <c r="AH75" s="90">
        <v>84813.55</v>
      </c>
      <c r="AI75" s="90">
        <v>122771.11</v>
      </c>
      <c r="AJ75" s="167" t="s">
        <v>62</v>
      </c>
      <c r="AK75" s="85"/>
      <c r="AL75" s="127" t="s">
        <v>67</v>
      </c>
      <c r="AM75" s="289"/>
      <c r="AN75" s="289"/>
    </row>
    <row r="76" spans="1:40" ht="139.5" customHeight="1">
      <c r="A76" s="196"/>
      <c r="B76" s="149" t="s">
        <v>58</v>
      </c>
      <c r="C76" s="149" t="s">
        <v>147</v>
      </c>
      <c r="D76" s="85" t="s">
        <v>917</v>
      </c>
      <c r="E76" s="41" t="s">
        <v>189</v>
      </c>
      <c r="F76" s="41">
        <v>36</v>
      </c>
      <c r="G76" s="41" t="s">
        <v>62</v>
      </c>
      <c r="H76" s="41">
        <v>2022</v>
      </c>
      <c r="I76" s="41">
        <v>2023</v>
      </c>
      <c r="J76" s="41"/>
      <c r="K76" s="107" t="s">
        <v>64</v>
      </c>
      <c r="L76" s="41"/>
      <c r="M76" s="148" t="s">
        <v>170</v>
      </c>
      <c r="N76" s="41" t="s">
        <v>65</v>
      </c>
      <c r="O76" s="43" t="s">
        <v>106</v>
      </c>
      <c r="P76" s="44" t="s">
        <v>644</v>
      </c>
      <c r="Q76" s="43">
        <v>2</v>
      </c>
      <c r="R76" s="87" t="s">
        <v>64</v>
      </c>
      <c r="S76" s="106" t="s">
        <v>64</v>
      </c>
      <c r="T76" s="90">
        <v>0</v>
      </c>
      <c r="U76" s="90">
        <v>2053333.33333333</v>
      </c>
      <c r="V76" s="90">
        <v>6123333.3333333302</v>
      </c>
      <c r="W76" s="90">
        <v>8176666.6600000001</v>
      </c>
      <c r="X76" s="45">
        <v>0</v>
      </c>
      <c r="Y76" s="46"/>
      <c r="Z76" s="150" t="s">
        <v>739</v>
      </c>
      <c r="AA76" s="41" t="s">
        <v>740</v>
      </c>
      <c r="AB76" s="90">
        <v>0</v>
      </c>
      <c r="AC76" s="90">
        <v>0</v>
      </c>
      <c r="AD76" s="90">
        <v>0</v>
      </c>
      <c r="AE76" s="90">
        <v>0</v>
      </c>
      <c r="AF76" s="90">
        <v>0</v>
      </c>
      <c r="AG76" s="90">
        <v>0</v>
      </c>
      <c r="AH76" s="90">
        <v>0</v>
      </c>
      <c r="AI76" s="90">
        <v>0</v>
      </c>
      <c r="AJ76" s="43"/>
      <c r="AK76" s="85"/>
      <c r="AL76" s="127" t="s">
        <v>67</v>
      </c>
      <c r="AM76" s="289"/>
      <c r="AN76" s="289"/>
    </row>
    <row r="77" spans="1:40" ht="139.5" customHeight="1">
      <c r="A77" s="352"/>
      <c r="B77" s="149" t="s">
        <v>58</v>
      </c>
      <c r="C77" s="149" t="s">
        <v>147</v>
      </c>
      <c r="D77" s="85" t="s">
        <v>918</v>
      </c>
      <c r="E77" s="41" t="s">
        <v>543</v>
      </c>
      <c r="F77" s="41">
        <v>36</v>
      </c>
      <c r="G77" s="41" t="s">
        <v>62</v>
      </c>
      <c r="H77" s="41">
        <v>2023</v>
      </c>
      <c r="I77" s="41">
        <v>2023</v>
      </c>
      <c r="J77" s="41"/>
      <c r="K77" s="41" t="s">
        <v>64</v>
      </c>
      <c r="L77" s="41"/>
      <c r="M77" s="41" t="s">
        <v>62</v>
      </c>
      <c r="N77" s="41" t="s">
        <v>65</v>
      </c>
      <c r="O77" s="43" t="s">
        <v>106</v>
      </c>
      <c r="P77" s="41">
        <v>33141411</v>
      </c>
      <c r="Q77" s="43">
        <v>3</v>
      </c>
      <c r="R77" s="87" t="s">
        <v>64</v>
      </c>
      <c r="S77" s="106" t="s">
        <v>151</v>
      </c>
      <c r="T77" s="90">
        <v>0</v>
      </c>
      <c r="U77" s="90">
        <v>1942800</v>
      </c>
      <c r="V77" s="90">
        <v>6237400</v>
      </c>
      <c r="W77" s="90">
        <v>8180200</v>
      </c>
      <c r="X77" s="45">
        <v>0</v>
      </c>
      <c r="Y77" s="46"/>
      <c r="Z77" s="150"/>
      <c r="AA77" s="41"/>
      <c r="AB77" s="90">
        <v>0</v>
      </c>
      <c r="AC77" s="90">
        <v>0</v>
      </c>
      <c r="AD77" s="90">
        <v>0</v>
      </c>
      <c r="AE77" s="90">
        <v>0</v>
      </c>
      <c r="AF77" s="90">
        <v>0</v>
      </c>
      <c r="AG77" s="90">
        <v>0</v>
      </c>
      <c r="AH77" s="90">
        <v>0</v>
      </c>
      <c r="AI77" s="90">
        <v>0</v>
      </c>
      <c r="AJ77" s="43"/>
      <c r="AK77" s="85"/>
      <c r="AL77" s="127" t="s">
        <v>67</v>
      </c>
      <c r="AM77" s="289"/>
      <c r="AN77" s="289"/>
    </row>
    <row r="78" spans="1:40" ht="139.5" customHeight="1">
      <c r="A78" s="196"/>
      <c r="B78" s="149" t="s">
        <v>58</v>
      </c>
      <c r="C78" s="149" t="s">
        <v>585</v>
      </c>
      <c r="D78" s="85" t="s">
        <v>919</v>
      </c>
      <c r="E78" s="73" t="s">
        <v>636</v>
      </c>
      <c r="F78" s="73">
        <v>48</v>
      </c>
      <c r="G78" s="41" t="s">
        <v>64</v>
      </c>
      <c r="H78" s="41">
        <v>2022</v>
      </c>
      <c r="I78" s="41">
        <v>2022</v>
      </c>
      <c r="J78" s="162" t="s">
        <v>920</v>
      </c>
      <c r="K78" s="74" t="s">
        <v>64</v>
      </c>
      <c r="L78" s="74"/>
      <c r="M78" s="74" t="s">
        <v>151</v>
      </c>
      <c r="N78" s="41" t="s">
        <v>65</v>
      </c>
      <c r="O78" s="75" t="s">
        <v>66</v>
      </c>
      <c r="P78" s="163" t="s">
        <v>588</v>
      </c>
      <c r="Q78" s="75">
        <v>1</v>
      </c>
      <c r="R78" s="75" t="s">
        <v>62</v>
      </c>
      <c r="S78" s="74" t="s">
        <v>62</v>
      </c>
      <c r="T78" s="90">
        <v>83492.08</v>
      </c>
      <c r="U78" s="90">
        <v>2504762.33</v>
      </c>
      <c r="V78" s="90">
        <v>5760953.3600000003</v>
      </c>
      <c r="W78" s="90">
        <v>8349207.7699999996</v>
      </c>
      <c r="X78" s="77"/>
      <c r="Y78" s="77"/>
      <c r="Z78" s="164">
        <v>226120</v>
      </c>
      <c r="AA78" s="77" t="s">
        <v>108</v>
      </c>
      <c r="AB78" s="90"/>
      <c r="AC78" s="90"/>
      <c r="AD78" s="90"/>
      <c r="AE78" s="90"/>
      <c r="AF78" s="90"/>
      <c r="AG78" s="90"/>
      <c r="AH78" s="90"/>
      <c r="AI78" s="90"/>
      <c r="AJ78" s="75"/>
      <c r="AK78" s="85" t="s">
        <v>998</v>
      </c>
      <c r="AL78" s="71" t="s">
        <v>74</v>
      </c>
      <c r="AM78" s="289"/>
      <c r="AN78" s="289"/>
    </row>
    <row r="79" spans="1:40" ht="139.5" customHeight="1">
      <c r="A79" s="196"/>
      <c r="B79" s="149" t="s">
        <v>58</v>
      </c>
      <c r="C79" s="149" t="s">
        <v>585</v>
      </c>
      <c r="D79" s="85" t="s">
        <v>921</v>
      </c>
      <c r="E79" s="73" t="s">
        <v>636</v>
      </c>
      <c r="F79" s="73">
        <v>48</v>
      </c>
      <c r="G79" s="41" t="s">
        <v>64</v>
      </c>
      <c r="H79" s="41">
        <v>2022</v>
      </c>
      <c r="I79" s="41">
        <v>2022</v>
      </c>
      <c r="J79" s="162" t="s">
        <v>922</v>
      </c>
      <c r="K79" s="74" t="s">
        <v>64</v>
      </c>
      <c r="L79" s="74"/>
      <c r="M79" s="74" t="s">
        <v>151</v>
      </c>
      <c r="N79" s="41" t="s">
        <v>65</v>
      </c>
      <c r="O79" s="75" t="s">
        <v>66</v>
      </c>
      <c r="P79" s="163" t="s">
        <v>588</v>
      </c>
      <c r="Q79" s="75">
        <v>1</v>
      </c>
      <c r="R79" s="75" t="s">
        <v>62</v>
      </c>
      <c r="S79" s="74" t="s">
        <v>62</v>
      </c>
      <c r="T79" s="90">
        <v>84748.65</v>
      </c>
      <c r="U79" s="90">
        <v>2542459.42</v>
      </c>
      <c r="V79" s="90">
        <v>5847656.6699999999</v>
      </c>
      <c r="W79" s="90">
        <v>8474864.7400000002</v>
      </c>
      <c r="X79" s="77"/>
      <c r="Y79" s="77"/>
      <c r="Z79" s="164">
        <v>226120</v>
      </c>
      <c r="AA79" s="77" t="s">
        <v>108</v>
      </c>
      <c r="AB79" s="90"/>
      <c r="AC79" s="90"/>
      <c r="AD79" s="90"/>
      <c r="AE79" s="90"/>
      <c r="AF79" s="90"/>
      <c r="AG79" s="90"/>
      <c r="AH79" s="90"/>
      <c r="AI79" s="90"/>
      <c r="AJ79" s="75"/>
      <c r="AK79" s="85" t="s">
        <v>999</v>
      </c>
      <c r="AL79" s="71" t="s">
        <v>74</v>
      </c>
      <c r="AM79" s="289"/>
      <c r="AN79" s="289"/>
    </row>
    <row r="80" spans="1:40" ht="139.5" customHeight="1">
      <c r="A80" s="351"/>
      <c r="B80" s="149" t="s">
        <v>58</v>
      </c>
      <c r="C80" s="149" t="s">
        <v>532</v>
      </c>
      <c r="D80" s="85" t="s">
        <v>923</v>
      </c>
      <c r="E80" s="79" t="s">
        <v>924</v>
      </c>
      <c r="F80" s="79">
        <v>72</v>
      </c>
      <c r="G80" s="41" t="s">
        <v>64</v>
      </c>
      <c r="H80" s="41">
        <v>2023</v>
      </c>
      <c r="I80" s="41">
        <v>2023</v>
      </c>
      <c r="J80" s="79"/>
      <c r="K80" s="79" t="s">
        <v>64</v>
      </c>
      <c r="L80" s="79"/>
      <c r="M80" s="79" t="s">
        <v>64</v>
      </c>
      <c r="N80" s="41" t="s">
        <v>65</v>
      </c>
      <c r="O80" s="81" t="s">
        <v>66</v>
      </c>
      <c r="P80" s="191" t="s">
        <v>925</v>
      </c>
      <c r="Q80" s="81">
        <v>2</v>
      </c>
      <c r="R80" s="75" t="s">
        <v>62</v>
      </c>
      <c r="S80" s="79" t="s">
        <v>62</v>
      </c>
      <c r="T80" s="90">
        <v>0</v>
      </c>
      <c r="U80" s="90">
        <v>1020000</v>
      </c>
      <c r="V80" s="90">
        <v>4080000</v>
      </c>
      <c r="W80" s="90">
        <v>5100000</v>
      </c>
      <c r="X80" s="173"/>
      <c r="Y80" s="173"/>
      <c r="Z80" s="164">
        <v>239787</v>
      </c>
      <c r="AA80" s="164" t="s">
        <v>986</v>
      </c>
      <c r="AB80" s="90">
        <v>160920</v>
      </c>
      <c r="AC80" s="90">
        <v>137040</v>
      </c>
      <c r="AD80" s="90">
        <v>163440</v>
      </c>
      <c r="AE80" s="90">
        <v>55200</v>
      </c>
      <c r="AF80" s="90">
        <v>186600</v>
      </c>
      <c r="AG80" s="90">
        <v>23160</v>
      </c>
      <c r="AH80" s="90">
        <v>92880</v>
      </c>
      <c r="AI80" s="90">
        <v>200760</v>
      </c>
      <c r="AJ80" s="344"/>
      <c r="AK80" s="85" t="s">
        <v>898</v>
      </c>
      <c r="AL80" s="127" t="s">
        <v>67</v>
      </c>
      <c r="AM80" s="289"/>
      <c r="AN80" s="289"/>
    </row>
    <row r="81" spans="1:40" ht="139.5" customHeight="1">
      <c r="A81" s="196"/>
      <c r="B81" s="149" t="s">
        <v>58</v>
      </c>
      <c r="C81" s="149" t="s">
        <v>354</v>
      </c>
      <c r="D81" s="85" t="s">
        <v>926</v>
      </c>
      <c r="E81" s="176" t="s">
        <v>927</v>
      </c>
      <c r="F81" s="153">
        <v>12</v>
      </c>
      <c r="G81" s="41" t="s">
        <v>62</v>
      </c>
      <c r="H81" s="41">
        <v>2022</v>
      </c>
      <c r="I81" s="41">
        <v>2022</v>
      </c>
      <c r="J81" s="153"/>
      <c r="K81" s="153" t="s">
        <v>151</v>
      </c>
      <c r="L81" s="153"/>
      <c r="M81" s="153" t="s">
        <v>190</v>
      </c>
      <c r="N81" s="41" t="s">
        <v>65</v>
      </c>
      <c r="O81" s="177" t="s">
        <v>66</v>
      </c>
      <c r="P81" s="153" t="s">
        <v>928</v>
      </c>
      <c r="Q81" s="177">
        <v>2</v>
      </c>
      <c r="R81" s="75" t="s">
        <v>62</v>
      </c>
      <c r="S81" s="153" t="s">
        <v>62</v>
      </c>
      <c r="T81" s="90">
        <v>2059200</v>
      </c>
      <c r="U81" s="90">
        <f>W81-T81</f>
        <v>7090456</v>
      </c>
      <c r="V81" s="90">
        <v>0</v>
      </c>
      <c r="W81" s="90">
        <v>9149656</v>
      </c>
      <c r="X81" s="178">
        <v>0</v>
      </c>
      <c r="Y81" s="179"/>
      <c r="Z81" s="179"/>
      <c r="AA81" s="180"/>
      <c r="AB81" s="90"/>
      <c r="AC81" s="90"/>
      <c r="AD81" s="90">
        <v>1106560</v>
      </c>
      <c r="AE81" s="90"/>
      <c r="AF81" s="90">
        <v>1747200</v>
      </c>
      <c r="AG81" s="90"/>
      <c r="AH81" s="90">
        <v>1264640</v>
      </c>
      <c r="AI81" s="90"/>
      <c r="AJ81" s="177"/>
      <c r="AK81" s="85" t="s">
        <v>983</v>
      </c>
      <c r="AL81" s="127" t="s">
        <v>67</v>
      </c>
      <c r="AM81" s="289"/>
      <c r="AN81" s="289"/>
    </row>
    <row r="82" spans="1:40" ht="139.5" customHeight="1">
      <c r="A82" s="194"/>
      <c r="B82" s="149" t="s">
        <v>58</v>
      </c>
      <c r="C82" s="149" t="s">
        <v>147</v>
      </c>
      <c r="D82" s="85" t="s">
        <v>929</v>
      </c>
      <c r="E82" s="41" t="s">
        <v>543</v>
      </c>
      <c r="F82" s="41">
        <v>36</v>
      </c>
      <c r="G82" s="41" t="s">
        <v>62</v>
      </c>
      <c r="H82" s="41">
        <v>2023</v>
      </c>
      <c r="I82" s="41">
        <v>2023</v>
      </c>
      <c r="J82" s="41" t="s">
        <v>64</v>
      </c>
      <c r="K82" s="107" t="s">
        <v>64</v>
      </c>
      <c r="L82" s="41"/>
      <c r="M82" s="148" t="s">
        <v>170</v>
      </c>
      <c r="N82" s="41" t="s">
        <v>65</v>
      </c>
      <c r="O82" s="43" t="s">
        <v>106</v>
      </c>
      <c r="P82" s="149">
        <v>33141300</v>
      </c>
      <c r="Q82" s="43">
        <v>2</v>
      </c>
      <c r="R82" s="87" t="s">
        <v>64</v>
      </c>
      <c r="S82" s="106" t="s">
        <v>151</v>
      </c>
      <c r="T82" s="90">
        <v>3275182.24</v>
      </c>
      <c r="U82" s="90">
        <v>3275182.24</v>
      </c>
      <c r="V82" s="90">
        <v>3275182.24</v>
      </c>
      <c r="W82" s="90">
        <v>9825546.7200000007</v>
      </c>
      <c r="X82" s="45">
        <v>0</v>
      </c>
      <c r="Y82" s="47"/>
      <c r="Z82" s="88" t="s">
        <v>739</v>
      </c>
      <c r="AA82" s="343" t="s">
        <v>740</v>
      </c>
      <c r="AB82" s="90">
        <v>413410.44</v>
      </c>
      <c r="AC82" s="90">
        <v>381768.14</v>
      </c>
      <c r="AD82" s="90">
        <v>729649.66</v>
      </c>
      <c r="AE82" s="90">
        <v>85729.19</v>
      </c>
      <c r="AF82" s="90">
        <v>322725</v>
      </c>
      <c r="AG82" s="90">
        <v>186909.55</v>
      </c>
      <c r="AH82" s="90">
        <v>248669.41</v>
      </c>
      <c r="AI82" s="90">
        <v>906320.84</v>
      </c>
      <c r="AJ82" s="43"/>
      <c r="AK82" s="330" t="s">
        <v>1083</v>
      </c>
      <c r="AL82" s="127" t="s">
        <v>67</v>
      </c>
      <c r="AM82" s="289"/>
      <c r="AN82" s="289"/>
    </row>
    <row r="83" spans="1:40" ht="139.5" customHeight="1">
      <c r="A83" s="196"/>
      <c r="B83" s="149" t="s">
        <v>58</v>
      </c>
      <c r="C83" s="149" t="s">
        <v>147</v>
      </c>
      <c r="D83" s="85" t="s">
        <v>930</v>
      </c>
      <c r="E83" s="41" t="s">
        <v>189</v>
      </c>
      <c r="F83" s="41">
        <v>36</v>
      </c>
      <c r="G83" s="41" t="s">
        <v>151</v>
      </c>
      <c r="H83" s="41">
        <v>2022</v>
      </c>
      <c r="I83" s="41">
        <v>2022</v>
      </c>
      <c r="J83" s="41"/>
      <c r="K83" s="107" t="s">
        <v>64</v>
      </c>
      <c r="L83" s="41"/>
      <c r="M83" s="148" t="s">
        <v>170</v>
      </c>
      <c r="N83" s="41" t="s">
        <v>65</v>
      </c>
      <c r="O83" s="43" t="s">
        <v>106</v>
      </c>
      <c r="P83" s="44" t="s">
        <v>191</v>
      </c>
      <c r="Q83" s="43">
        <v>2</v>
      </c>
      <c r="R83" s="87" t="s">
        <v>64</v>
      </c>
      <c r="S83" s="106" t="s">
        <v>151</v>
      </c>
      <c r="T83" s="90">
        <v>2498063.5</v>
      </c>
      <c r="U83" s="90">
        <v>2497263.5</v>
      </c>
      <c r="V83" s="90">
        <v>4994527</v>
      </c>
      <c r="W83" s="90">
        <v>9989854</v>
      </c>
      <c r="X83" s="45">
        <v>0</v>
      </c>
      <c r="Y83" s="46"/>
      <c r="Z83" s="47"/>
      <c r="AA83" s="55"/>
      <c r="AB83" s="90">
        <v>246386.04</v>
      </c>
      <c r="AC83" s="90">
        <v>327275.52000000002</v>
      </c>
      <c r="AD83" s="90">
        <v>494520.22</v>
      </c>
      <c r="AE83" s="90">
        <v>97075.27</v>
      </c>
      <c r="AF83" s="90">
        <v>316317.11</v>
      </c>
      <c r="AG83" s="90">
        <v>91853.43</v>
      </c>
      <c r="AH83" s="90">
        <v>200967.98</v>
      </c>
      <c r="AI83" s="90">
        <v>723667.92</v>
      </c>
      <c r="AJ83" s="43"/>
      <c r="AK83" s="85"/>
      <c r="AL83" s="127" t="s">
        <v>67</v>
      </c>
      <c r="AM83" s="289"/>
      <c r="AN83" s="289"/>
    </row>
    <row r="84" spans="1:40" ht="139.5" customHeight="1">
      <c r="A84" s="194"/>
      <c r="B84" s="149" t="s">
        <v>58</v>
      </c>
      <c r="C84" s="149" t="s">
        <v>147</v>
      </c>
      <c r="D84" s="85" t="s">
        <v>932</v>
      </c>
      <c r="E84" s="41" t="s">
        <v>543</v>
      </c>
      <c r="F84" s="41">
        <v>36</v>
      </c>
      <c r="G84" s="41" t="s">
        <v>62</v>
      </c>
      <c r="H84" s="41">
        <v>2022</v>
      </c>
      <c r="I84" s="41">
        <v>2023</v>
      </c>
      <c r="J84" s="41"/>
      <c r="K84" s="41" t="s">
        <v>64</v>
      </c>
      <c r="L84" s="41"/>
      <c r="M84" s="41" t="s">
        <v>62</v>
      </c>
      <c r="N84" s="41" t="s">
        <v>65</v>
      </c>
      <c r="O84" s="43" t="s">
        <v>106</v>
      </c>
      <c r="P84" s="41" t="s">
        <v>933</v>
      </c>
      <c r="Q84" s="43">
        <v>3</v>
      </c>
      <c r="R84" s="87" t="s">
        <v>64</v>
      </c>
      <c r="S84" s="106" t="s">
        <v>151</v>
      </c>
      <c r="T84" s="90">
        <v>0</v>
      </c>
      <c r="U84" s="90">
        <v>2685000</v>
      </c>
      <c r="V84" s="90">
        <v>8636400</v>
      </c>
      <c r="W84" s="90">
        <v>11321400</v>
      </c>
      <c r="X84" s="45">
        <v>0</v>
      </c>
      <c r="Y84" s="46"/>
      <c r="Z84" s="47"/>
      <c r="AA84" s="55"/>
      <c r="AB84" s="90">
        <v>0</v>
      </c>
      <c r="AC84" s="90">
        <v>0</v>
      </c>
      <c r="AD84" s="90">
        <v>0</v>
      </c>
      <c r="AE84" s="90">
        <v>0</v>
      </c>
      <c r="AF84" s="90">
        <v>0</v>
      </c>
      <c r="AG84" s="90">
        <v>0</v>
      </c>
      <c r="AH84" s="90">
        <v>0</v>
      </c>
      <c r="AI84" s="90">
        <v>0</v>
      </c>
      <c r="AJ84" s="43"/>
      <c r="AK84" s="85" t="s">
        <v>1019</v>
      </c>
      <c r="AL84" s="127" t="s">
        <v>67</v>
      </c>
      <c r="AM84" s="289"/>
      <c r="AN84" s="289"/>
    </row>
    <row r="85" spans="1:40" ht="139.5" customHeight="1">
      <c r="A85" s="196"/>
      <c r="B85" s="149" t="s">
        <v>58</v>
      </c>
      <c r="C85" s="149" t="s">
        <v>147</v>
      </c>
      <c r="D85" s="85" t="s">
        <v>934</v>
      </c>
      <c r="E85" s="41" t="s">
        <v>149</v>
      </c>
      <c r="F85" s="41">
        <v>36</v>
      </c>
      <c r="G85" s="41" t="s">
        <v>64</v>
      </c>
      <c r="H85" s="41">
        <v>2023</v>
      </c>
      <c r="I85" s="41">
        <v>2023</v>
      </c>
      <c r="J85" s="41" t="s">
        <v>64</v>
      </c>
      <c r="K85" s="41" t="s">
        <v>64</v>
      </c>
      <c r="L85" s="41"/>
      <c r="M85" s="41" t="s">
        <v>64</v>
      </c>
      <c r="N85" s="41" t="s">
        <v>65</v>
      </c>
      <c r="O85" s="43" t="s">
        <v>106</v>
      </c>
      <c r="P85" s="44" t="s">
        <v>150</v>
      </c>
      <c r="Q85" s="43">
        <v>2</v>
      </c>
      <c r="R85" s="87" t="s">
        <v>64</v>
      </c>
      <c r="S85" s="106" t="s">
        <v>64</v>
      </c>
      <c r="T85" s="90">
        <v>4033937.63</v>
      </c>
      <c r="U85" s="90">
        <v>4023137.63</v>
      </c>
      <c r="V85" s="90">
        <v>4023137.63</v>
      </c>
      <c r="W85" s="90">
        <f>SUM(T85:V85)</f>
        <v>12080212.890000001</v>
      </c>
      <c r="X85" s="45">
        <v>0</v>
      </c>
      <c r="Y85" s="46"/>
      <c r="Z85" s="47"/>
      <c r="AA85" s="55"/>
      <c r="AB85" s="90"/>
      <c r="AC85" s="90"/>
      <c r="AD85" s="90">
        <v>4033937.63</v>
      </c>
      <c r="AE85" s="90"/>
      <c r="AF85" s="90"/>
      <c r="AG85" s="90"/>
      <c r="AH85" s="90"/>
      <c r="AI85" s="90"/>
      <c r="AJ85" s="43"/>
      <c r="AK85" s="84" t="s">
        <v>1085</v>
      </c>
      <c r="AL85" s="127" t="s">
        <v>67</v>
      </c>
      <c r="AM85" s="289"/>
      <c r="AN85" s="289"/>
    </row>
    <row r="86" spans="1:40" ht="139.5" customHeight="1">
      <c r="A86" s="196"/>
      <c r="B86" s="149" t="s">
        <v>58</v>
      </c>
      <c r="C86" s="85" t="s">
        <v>147</v>
      </c>
      <c r="D86" s="85" t="s">
        <v>935</v>
      </c>
      <c r="E86" s="85" t="s">
        <v>237</v>
      </c>
      <c r="F86" s="85">
        <v>12</v>
      </c>
      <c r="G86" s="85" t="s">
        <v>62</v>
      </c>
      <c r="H86" s="85">
        <v>2023</v>
      </c>
      <c r="I86" s="85">
        <v>2023</v>
      </c>
      <c r="J86" s="85"/>
      <c r="K86" s="41" t="s">
        <v>64</v>
      </c>
      <c r="L86" s="85"/>
      <c r="M86" s="85" t="s">
        <v>170</v>
      </c>
      <c r="N86" s="85" t="s">
        <v>65</v>
      </c>
      <c r="O86" s="85" t="s">
        <v>106</v>
      </c>
      <c r="P86" s="85" t="s">
        <v>150</v>
      </c>
      <c r="Q86" s="85">
        <v>1</v>
      </c>
      <c r="R86" s="85" t="s">
        <v>64</v>
      </c>
      <c r="S86" s="85" t="s">
        <v>151</v>
      </c>
      <c r="T86" s="90">
        <v>4880000</v>
      </c>
      <c r="U86" s="90">
        <v>0</v>
      </c>
      <c r="V86" s="90">
        <v>0</v>
      </c>
      <c r="W86" s="90">
        <v>4880000</v>
      </c>
      <c r="X86" s="85">
        <v>0</v>
      </c>
      <c r="Y86" s="85"/>
      <c r="Z86" s="85"/>
      <c r="AA86" s="85"/>
      <c r="AB86" s="90">
        <v>607000</v>
      </c>
      <c r="AC86" s="90">
        <v>246000</v>
      </c>
      <c r="AD86" s="90">
        <v>372000</v>
      </c>
      <c r="AE86" s="90">
        <v>94000</v>
      </c>
      <c r="AF86" s="90">
        <v>737000</v>
      </c>
      <c r="AG86" s="90">
        <v>301000</v>
      </c>
      <c r="AH86" s="90">
        <v>251000</v>
      </c>
      <c r="AI86" s="90">
        <v>2272000</v>
      </c>
      <c r="AJ86" s="85"/>
      <c r="AK86" s="85" t="s">
        <v>1086</v>
      </c>
      <c r="AL86" s="85" t="s">
        <v>67</v>
      </c>
      <c r="AM86" s="85"/>
      <c r="AN86" s="85"/>
    </row>
    <row r="87" spans="1:40" ht="139.5" customHeight="1">
      <c r="A87" s="196"/>
      <c r="B87" s="149" t="s">
        <v>58</v>
      </c>
      <c r="C87" s="85" t="s">
        <v>354</v>
      </c>
      <c r="D87" s="85" t="s">
        <v>936</v>
      </c>
      <c r="E87" s="85" t="s">
        <v>971</v>
      </c>
      <c r="F87" s="85">
        <v>60</v>
      </c>
      <c r="G87" s="85" t="s">
        <v>62</v>
      </c>
      <c r="H87" s="85">
        <v>2023</v>
      </c>
      <c r="I87" s="85">
        <v>2023</v>
      </c>
      <c r="J87" s="85"/>
      <c r="K87" s="41" t="s">
        <v>151</v>
      </c>
      <c r="L87" s="85"/>
      <c r="M87" s="85" t="s">
        <v>190</v>
      </c>
      <c r="N87" s="85" t="s">
        <v>65</v>
      </c>
      <c r="O87" s="85" t="s">
        <v>66</v>
      </c>
      <c r="P87" s="85">
        <v>85311000</v>
      </c>
      <c r="Q87" s="85">
        <v>2</v>
      </c>
      <c r="R87" s="85" t="s">
        <v>64</v>
      </c>
      <c r="S87" s="85" t="s">
        <v>64</v>
      </c>
      <c r="T87" s="90">
        <v>1298816</v>
      </c>
      <c r="U87" s="90">
        <v>2597632</v>
      </c>
      <c r="V87" s="90">
        <v>9091702</v>
      </c>
      <c r="W87" s="90">
        <v>12988150</v>
      </c>
      <c r="X87" s="85">
        <v>0</v>
      </c>
      <c r="Y87" s="85" t="s">
        <v>64</v>
      </c>
      <c r="Z87" s="85"/>
      <c r="AA87" s="85"/>
      <c r="AB87" s="90"/>
      <c r="AC87" s="90"/>
      <c r="AD87" s="90"/>
      <c r="AE87" s="90" t="s">
        <v>109</v>
      </c>
      <c r="AF87" s="90"/>
      <c r="AG87" s="90"/>
      <c r="AH87" s="90"/>
      <c r="AI87" s="90"/>
      <c r="AJ87" s="85"/>
      <c r="AK87" s="85" t="s">
        <v>937</v>
      </c>
      <c r="AL87" s="85" t="s">
        <v>67</v>
      </c>
      <c r="AM87" s="85"/>
      <c r="AN87" s="85"/>
    </row>
    <row r="88" spans="1:40" ht="139.5" customHeight="1">
      <c r="A88" s="194"/>
      <c r="B88" s="149" t="s">
        <v>58</v>
      </c>
      <c r="C88" s="85" t="s">
        <v>147</v>
      </c>
      <c r="D88" s="85" t="s">
        <v>938</v>
      </c>
      <c r="E88" s="85" t="s">
        <v>543</v>
      </c>
      <c r="F88" s="85">
        <v>36</v>
      </c>
      <c r="G88" s="85" t="s">
        <v>62</v>
      </c>
      <c r="H88" s="85">
        <v>2023</v>
      </c>
      <c r="I88" s="85">
        <v>2023</v>
      </c>
      <c r="J88" s="85" t="s">
        <v>64</v>
      </c>
      <c r="K88" s="41" t="s">
        <v>64</v>
      </c>
      <c r="L88" s="85"/>
      <c r="M88" s="85" t="s">
        <v>170</v>
      </c>
      <c r="N88" s="85" t="s">
        <v>65</v>
      </c>
      <c r="O88" s="85" t="s">
        <v>106</v>
      </c>
      <c r="P88" s="85" t="s">
        <v>711</v>
      </c>
      <c r="Q88" s="85">
        <v>3</v>
      </c>
      <c r="R88" s="85" t="s">
        <v>64</v>
      </c>
      <c r="S88" s="85" t="s">
        <v>151</v>
      </c>
      <c r="T88" s="90">
        <v>4849144</v>
      </c>
      <c r="U88" s="90">
        <v>4849144</v>
      </c>
      <c r="V88" s="90">
        <v>4849144</v>
      </c>
      <c r="W88" s="90">
        <v>14547432</v>
      </c>
      <c r="X88" s="85">
        <v>0</v>
      </c>
      <c r="Y88" s="85"/>
      <c r="Z88" s="85" t="s">
        <v>739</v>
      </c>
      <c r="AA88" s="85" t="s">
        <v>740</v>
      </c>
      <c r="AB88" s="90">
        <v>612084.03</v>
      </c>
      <c r="AC88" s="90">
        <v>565235.32999999996</v>
      </c>
      <c r="AD88" s="90">
        <v>1080299.06</v>
      </c>
      <c r="AE88" s="90">
        <v>126928.27</v>
      </c>
      <c r="AF88" s="90">
        <v>477817.69</v>
      </c>
      <c r="AG88" s="90">
        <v>276733.09999999998</v>
      </c>
      <c r="AH88" s="90">
        <v>368173.03</v>
      </c>
      <c r="AI88" s="90">
        <v>1341873.51</v>
      </c>
      <c r="AJ88" s="85"/>
      <c r="AK88" s="85" t="s">
        <v>1087</v>
      </c>
      <c r="AL88" s="85" t="s">
        <v>67</v>
      </c>
      <c r="AM88" s="85"/>
      <c r="AN88" s="85"/>
    </row>
    <row r="89" spans="1:40" ht="139.5" customHeight="1">
      <c r="A89" s="196"/>
      <c r="B89" s="149" t="s">
        <v>58</v>
      </c>
      <c r="C89" s="85" t="s">
        <v>59</v>
      </c>
      <c r="D89" s="85" t="s">
        <v>939</v>
      </c>
      <c r="E89" s="85" t="s">
        <v>61</v>
      </c>
      <c r="F89" s="85">
        <v>36</v>
      </c>
      <c r="G89" s="85" t="s">
        <v>62</v>
      </c>
      <c r="H89" s="85">
        <v>2022</v>
      </c>
      <c r="I89" s="85">
        <v>2022</v>
      </c>
      <c r="J89" s="85" t="s">
        <v>63</v>
      </c>
      <c r="K89" s="41" t="s">
        <v>64</v>
      </c>
      <c r="L89" s="85" t="s">
        <v>63</v>
      </c>
      <c r="M89" s="85" t="s">
        <v>62</v>
      </c>
      <c r="N89" s="85" t="s">
        <v>65</v>
      </c>
      <c r="O89" s="85" t="s">
        <v>66</v>
      </c>
      <c r="P89" s="85" t="s">
        <v>822</v>
      </c>
      <c r="Q89" s="85">
        <v>1</v>
      </c>
      <c r="R89" s="85" t="s">
        <v>62</v>
      </c>
      <c r="S89" s="85" t="s">
        <v>64</v>
      </c>
      <c r="T89" s="90">
        <v>2500000</v>
      </c>
      <c r="U89" s="90">
        <v>5000000</v>
      </c>
      <c r="V89" s="90">
        <v>7500000</v>
      </c>
      <c r="W89" s="90">
        <v>15000000</v>
      </c>
      <c r="X89" s="85" t="s">
        <v>64</v>
      </c>
      <c r="Y89" s="85"/>
      <c r="Z89" s="85" t="s">
        <v>739</v>
      </c>
      <c r="AA89" s="85" t="s">
        <v>740</v>
      </c>
      <c r="AB89" s="90">
        <v>1458334.8</v>
      </c>
      <c r="AC89" s="90">
        <v>212081.48</v>
      </c>
      <c r="AD89" s="90">
        <v>769898</v>
      </c>
      <c r="AE89" s="90">
        <v>340244.26</v>
      </c>
      <c r="AF89" s="90">
        <v>329614.23</v>
      </c>
      <c r="AG89" s="90">
        <v>640114.54</v>
      </c>
      <c r="AH89" s="90">
        <v>422305.21</v>
      </c>
      <c r="AI89" s="90">
        <v>827427.38</v>
      </c>
      <c r="AJ89" s="85"/>
      <c r="AK89" s="85"/>
      <c r="AL89" s="85" t="s">
        <v>67</v>
      </c>
      <c r="AM89" s="85"/>
      <c r="AN89" s="85"/>
    </row>
    <row r="90" spans="1:40" ht="139.5" customHeight="1">
      <c r="A90" s="196"/>
      <c r="B90" s="149" t="s">
        <v>58</v>
      </c>
      <c r="C90" s="85" t="s">
        <v>354</v>
      </c>
      <c r="D90" s="85" t="s">
        <v>940</v>
      </c>
      <c r="E90" s="85" t="s">
        <v>941</v>
      </c>
      <c r="F90" s="85">
        <v>60</v>
      </c>
      <c r="G90" s="85" t="s">
        <v>62</v>
      </c>
      <c r="H90" s="85">
        <v>2023</v>
      </c>
      <c r="I90" s="85">
        <v>2023</v>
      </c>
      <c r="J90" s="85"/>
      <c r="K90" s="41" t="s">
        <v>64</v>
      </c>
      <c r="L90" s="85"/>
      <c r="M90" s="85" t="s">
        <v>64</v>
      </c>
      <c r="N90" s="85" t="s">
        <v>65</v>
      </c>
      <c r="O90" s="85" t="s">
        <v>66</v>
      </c>
      <c r="P90" s="85" t="s">
        <v>942</v>
      </c>
      <c r="Q90" s="85">
        <v>2</v>
      </c>
      <c r="R90" s="85" t="s">
        <v>62</v>
      </c>
      <c r="S90" s="85" t="s">
        <v>64</v>
      </c>
      <c r="T90" s="90">
        <v>0</v>
      </c>
      <c r="U90" s="90">
        <v>3000000</v>
      </c>
      <c r="V90" s="90">
        <v>12000000</v>
      </c>
      <c r="W90" s="90">
        <v>15000000</v>
      </c>
      <c r="X90" s="85">
        <v>0</v>
      </c>
      <c r="Y90" s="85"/>
      <c r="Z90" s="85"/>
      <c r="AA90" s="85"/>
      <c r="AB90" s="90">
        <v>601870.84310000006</v>
      </c>
      <c r="AC90" s="90">
        <v>298865.6778</v>
      </c>
      <c r="AD90" s="90">
        <v>277560.33029999997</v>
      </c>
      <c r="AE90" s="90">
        <v>103384.60249999999</v>
      </c>
      <c r="AF90" s="90">
        <v>287959.39159999997</v>
      </c>
      <c r="AG90" s="90">
        <v>175083.7934</v>
      </c>
      <c r="AH90" s="90">
        <v>224757.6433</v>
      </c>
      <c r="AI90" s="90">
        <v>1030517.7177</v>
      </c>
      <c r="AJ90" s="85"/>
      <c r="AK90" s="85"/>
      <c r="AL90" s="85" t="s">
        <v>67</v>
      </c>
      <c r="AM90" s="85"/>
      <c r="AN90" s="85"/>
    </row>
    <row r="91" spans="1:40" ht="139.5" customHeight="1">
      <c r="A91" s="68"/>
      <c r="B91" s="149" t="s">
        <v>58</v>
      </c>
      <c r="C91" s="85" t="s">
        <v>147</v>
      </c>
      <c r="D91" s="85" t="s">
        <v>943</v>
      </c>
      <c r="E91" s="85" t="s">
        <v>310</v>
      </c>
      <c r="F91" s="85">
        <v>60</v>
      </c>
      <c r="G91" s="85" t="s">
        <v>62</v>
      </c>
      <c r="H91" s="85">
        <v>2022</v>
      </c>
      <c r="I91" s="85">
        <v>2022</v>
      </c>
      <c r="J91" s="85"/>
      <c r="K91" s="41" t="s">
        <v>64</v>
      </c>
      <c r="L91" s="85"/>
      <c r="M91" s="85" t="s">
        <v>62</v>
      </c>
      <c r="N91" s="85" t="s">
        <v>65</v>
      </c>
      <c r="O91" s="85" t="s">
        <v>106</v>
      </c>
      <c r="P91" s="85" t="s">
        <v>313</v>
      </c>
      <c r="Q91" s="85">
        <v>2</v>
      </c>
      <c r="R91" s="85" t="s">
        <v>64</v>
      </c>
      <c r="S91" s="85" t="s">
        <v>151</v>
      </c>
      <c r="T91" s="90">
        <v>3369588</v>
      </c>
      <c r="U91" s="90">
        <v>3358788</v>
      </c>
      <c r="V91" s="90">
        <v>10076364</v>
      </c>
      <c r="W91" s="90">
        <v>16804740</v>
      </c>
      <c r="X91" s="85">
        <v>0</v>
      </c>
      <c r="Y91" s="85"/>
      <c r="Z91" s="85"/>
      <c r="AA91" s="85"/>
      <c r="AB91" s="90"/>
      <c r="AC91" s="90"/>
      <c r="AD91" s="90"/>
      <c r="AE91" s="90"/>
      <c r="AF91" s="90"/>
      <c r="AG91" s="90"/>
      <c r="AH91" s="90"/>
      <c r="AI91" s="90">
        <v>3369588</v>
      </c>
      <c r="AJ91" s="85"/>
      <c r="AK91" s="85"/>
      <c r="AL91" s="85" t="s">
        <v>67</v>
      </c>
      <c r="AM91" s="85"/>
      <c r="AN91" s="85"/>
    </row>
    <row r="92" spans="1:40" ht="139.5" customHeight="1">
      <c r="A92" s="68"/>
      <c r="B92" s="149" t="s">
        <v>58</v>
      </c>
      <c r="C92" s="85" t="s">
        <v>147</v>
      </c>
      <c r="D92" s="85" t="s">
        <v>944</v>
      </c>
      <c r="E92" s="85" t="s">
        <v>310</v>
      </c>
      <c r="F92" s="85">
        <v>60</v>
      </c>
      <c r="G92" s="85" t="s">
        <v>64</v>
      </c>
      <c r="H92" s="85">
        <v>2022</v>
      </c>
      <c r="I92" s="85">
        <v>2022</v>
      </c>
      <c r="J92" s="85"/>
      <c r="K92" s="41" t="s">
        <v>1241</v>
      </c>
      <c r="L92" s="85"/>
      <c r="M92" s="85" t="s">
        <v>64</v>
      </c>
      <c r="N92" s="85" t="s">
        <v>65</v>
      </c>
      <c r="O92" s="85" t="s">
        <v>106</v>
      </c>
      <c r="P92" s="85" t="s">
        <v>313</v>
      </c>
      <c r="Q92" s="85">
        <v>2</v>
      </c>
      <c r="R92" s="85" t="s">
        <v>64</v>
      </c>
      <c r="S92" s="85" t="s">
        <v>151</v>
      </c>
      <c r="T92" s="90">
        <v>3416800</v>
      </c>
      <c r="U92" s="90">
        <v>3416000</v>
      </c>
      <c r="V92" s="90">
        <v>10248000</v>
      </c>
      <c r="W92" s="90">
        <v>17080800</v>
      </c>
      <c r="X92" s="85">
        <v>0</v>
      </c>
      <c r="Y92" s="85"/>
      <c r="Z92" s="85"/>
      <c r="AA92" s="85"/>
      <c r="AB92" s="90"/>
      <c r="AC92" s="90"/>
      <c r="AD92" s="90"/>
      <c r="AE92" s="90"/>
      <c r="AF92" s="90"/>
      <c r="AG92" s="90"/>
      <c r="AH92" s="90"/>
      <c r="AI92" s="90">
        <v>3416800</v>
      </c>
      <c r="AJ92" s="85"/>
      <c r="AK92" s="85"/>
      <c r="AL92" s="85" t="s">
        <v>67</v>
      </c>
      <c r="AM92" s="85"/>
      <c r="AN92" s="85"/>
    </row>
    <row r="93" spans="1:40" ht="139.5" customHeight="1">
      <c r="A93" s="196"/>
      <c r="B93" s="149" t="s">
        <v>58</v>
      </c>
      <c r="C93" s="85" t="s">
        <v>354</v>
      </c>
      <c r="D93" s="85" t="s">
        <v>945</v>
      </c>
      <c r="E93" s="85" t="s">
        <v>849</v>
      </c>
      <c r="F93" s="85">
        <v>60</v>
      </c>
      <c r="G93" s="85" t="s">
        <v>62</v>
      </c>
      <c r="H93" s="85">
        <v>2022</v>
      </c>
      <c r="I93" s="85">
        <v>2022</v>
      </c>
      <c r="J93" s="85"/>
      <c r="K93" s="41"/>
      <c r="L93" s="85"/>
      <c r="M93" s="85" t="s">
        <v>64</v>
      </c>
      <c r="N93" s="85" t="s">
        <v>65</v>
      </c>
      <c r="O93" s="85" t="s">
        <v>66</v>
      </c>
      <c r="P93" s="85" t="s">
        <v>850</v>
      </c>
      <c r="Q93" s="85">
        <v>2</v>
      </c>
      <c r="R93" s="85" t="s">
        <v>62</v>
      </c>
      <c r="S93" s="85" t="s">
        <v>64</v>
      </c>
      <c r="T93" s="90">
        <v>915000</v>
      </c>
      <c r="U93" s="90">
        <v>3660000</v>
      </c>
      <c r="V93" s="90">
        <v>13725000</v>
      </c>
      <c r="W93" s="90">
        <v>18300000</v>
      </c>
      <c r="X93" s="85">
        <v>0</v>
      </c>
      <c r="Y93" s="85" t="s">
        <v>64</v>
      </c>
      <c r="Z93" s="85"/>
      <c r="AA93" s="85"/>
      <c r="AB93" s="90">
        <v>732000</v>
      </c>
      <c r="AC93" s="90">
        <v>305000</v>
      </c>
      <c r="AD93" s="90">
        <v>305000</v>
      </c>
      <c r="AE93" s="90">
        <v>305000</v>
      </c>
      <c r="AF93" s="90">
        <v>305000</v>
      </c>
      <c r="AG93" s="90">
        <v>305000</v>
      </c>
      <c r="AH93" s="90">
        <v>305000</v>
      </c>
      <c r="AI93" s="90">
        <v>1098000</v>
      </c>
      <c r="AJ93" s="85"/>
      <c r="AK93" s="85" t="s">
        <v>946</v>
      </c>
      <c r="AL93" s="85" t="s">
        <v>67</v>
      </c>
      <c r="AM93" s="85"/>
      <c r="AN93" s="85"/>
    </row>
    <row r="94" spans="1:40" ht="139.5" customHeight="1">
      <c r="A94" s="196"/>
      <c r="B94" s="149" t="s">
        <v>58</v>
      </c>
      <c r="C94" s="85" t="s">
        <v>354</v>
      </c>
      <c r="D94" s="85" t="s">
        <v>947</v>
      </c>
      <c r="E94" s="85" t="s">
        <v>849</v>
      </c>
      <c r="F94" s="85">
        <v>60</v>
      </c>
      <c r="G94" s="85" t="s">
        <v>62</v>
      </c>
      <c r="H94" s="85">
        <v>2022</v>
      </c>
      <c r="I94" s="85">
        <v>2022</v>
      </c>
      <c r="J94" s="85"/>
      <c r="K94" s="41" t="s">
        <v>64</v>
      </c>
      <c r="L94" s="85"/>
      <c r="M94" s="85" t="s">
        <v>64</v>
      </c>
      <c r="N94" s="85" t="s">
        <v>65</v>
      </c>
      <c r="O94" s="85" t="s">
        <v>66</v>
      </c>
      <c r="P94" s="85" t="s">
        <v>850</v>
      </c>
      <c r="Q94" s="85">
        <v>2</v>
      </c>
      <c r="R94" s="85" t="s">
        <v>62</v>
      </c>
      <c r="S94" s="85" t="s">
        <v>64</v>
      </c>
      <c r="T94" s="90">
        <v>980000</v>
      </c>
      <c r="U94" s="90">
        <v>3920000</v>
      </c>
      <c r="V94" s="90">
        <v>14700000</v>
      </c>
      <c r="W94" s="90">
        <v>19600000</v>
      </c>
      <c r="X94" s="85">
        <v>0</v>
      </c>
      <c r="Y94" s="85" t="s">
        <v>64</v>
      </c>
      <c r="Z94" s="85"/>
      <c r="AA94" s="85"/>
      <c r="AB94" s="90">
        <v>784000</v>
      </c>
      <c r="AC94" s="90">
        <v>326666.65999999997</v>
      </c>
      <c r="AD94" s="90">
        <v>326666.65999999997</v>
      </c>
      <c r="AE94" s="90">
        <v>326666.65999999997</v>
      </c>
      <c r="AF94" s="90">
        <v>326666.65999999997</v>
      </c>
      <c r="AG94" s="90">
        <v>326666.65999999997</v>
      </c>
      <c r="AH94" s="90">
        <v>326666.65999999997</v>
      </c>
      <c r="AI94" s="90">
        <v>1176000</v>
      </c>
      <c r="AJ94" s="85"/>
      <c r="AK94" s="85" t="s">
        <v>948</v>
      </c>
      <c r="AL94" s="85" t="s">
        <v>67</v>
      </c>
      <c r="AM94" s="85"/>
      <c r="AN94" s="85"/>
    </row>
    <row r="95" spans="1:40" ht="139.5" customHeight="1">
      <c r="A95" s="196"/>
      <c r="B95" s="149" t="s">
        <v>58</v>
      </c>
      <c r="C95" s="85" t="s">
        <v>147</v>
      </c>
      <c r="D95" s="85" t="s">
        <v>949</v>
      </c>
      <c r="E95" s="85" t="s">
        <v>406</v>
      </c>
      <c r="F95" s="85">
        <v>60</v>
      </c>
      <c r="G95" s="85" t="s">
        <v>64</v>
      </c>
      <c r="H95" s="85">
        <v>2022</v>
      </c>
      <c r="I95" s="85">
        <v>2023</v>
      </c>
      <c r="J95" s="85" t="s">
        <v>64</v>
      </c>
      <c r="K95" s="41" t="s">
        <v>64</v>
      </c>
      <c r="L95" s="85"/>
      <c r="M95" s="85" t="s">
        <v>62</v>
      </c>
      <c r="N95" s="85" t="s">
        <v>65</v>
      </c>
      <c r="O95" s="85" t="s">
        <v>106</v>
      </c>
      <c r="P95" s="85" t="s">
        <v>150</v>
      </c>
      <c r="Q95" s="85">
        <v>2</v>
      </c>
      <c r="R95" s="85" t="s">
        <v>64</v>
      </c>
      <c r="S95" s="85" t="s">
        <v>64</v>
      </c>
      <c r="T95" s="90">
        <v>0</v>
      </c>
      <c r="U95" s="90">
        <v>4175141.34</v>
      </c>
      <c r="V95" s="90">
        <v>21293220.829999998</v>
      </c>
      <c r="W95" s="90">
        <v>25468362.170000002</v>
      </c>
      <c r="X95" s="85">
        <v>0</v>
      </c>
      <c r="Y95" s="85"/>
      <c r="Z95" s="85"/>
      <c r="AA95" s="85"/>
      <c r="AB95" s="90">
        <v>0</v>
      </c>
      <c r="AC95" s="90">
        <v>0</v>
      </c>
      <c r="AD95" s="90">
        <v>0</v>
      </c>
      <c r="AE95" s="90">
        <v>0</v>
      </c>
      <c r="AF95" s="90">
        <v>0</v>
      </c>
      <c r="AG95" s="90">
        <v>0</v>
      </c>
      <c r="AH95" s="90">
        <v>0</v>
      </c>
      <c r="AI95" s="90">
        <v>0</v>
      </c>
      <c r="AJ95" s="85"/>
      <c r="AK95" s="85"/>
      <c r="AL95" s="85" t="s">
        <v>67</v>
      </c>
      <c r="AM95" s="85"/>
      <c r="AN95" s="85"/>
    </row>
    <row r="96" spans="1:40" ht="139.5" customHeight="1">
      <c r="A96" s="196"/>
      <c r="B96" s="149" t="s">
        <v>58</v>
      </c>
      <c r="C96" s="85" t="s">
        <v>59</v>
      </c>
      <c r="D96" s="85" t="s">
        <v>950</v>
      </c>
      <c r="E96" s="85" t="s">
        <v>473</v>
      </c>
      <c r="F96" s="85">
        <v>36</v>
      </c>
      <c r="G96" s="85" t="s">
        <v>62</v>
      </c>
      <c r="H96" s="85">
        <v>2022</v>
      </c>
      <c r="I96" s="85">
        <v>2023</v>
      </c>
      <c r="J96" s="85" t="s">
        <v>63</v>
      </c>
      <c r="K96" s="41" t="s">
        <v>64</v>
      </c>
      <c r="L96" s="85" t="s">
        <v>63</v>
      </c>
      <c r="M96" s="85" t="s">
        <v>64</v>
      </c>
      <c r="N96" s="85" t="s">
        <v>65</v>
      </c>
      <c r="O96" s="85" t="s">
        <v>66</v>
      </c>
      <c r="P96" s="85" t="s">
        <v>951</v>
      </c>
      <c r="Q96" s="85">
        <v>3</v>
      </c>
      <c r="R96" s="85" t="s">
        <v>62</v>
      </c>
      <c r="S96" s="85" t="s">
        <v>62</v>
      </c>
      <c r="T96" s="90">
        <v>0</v>
      </c>
      <c r="U96" s="90">
        <v>9000000</v>
      </c>
      <c r="V96" s="90">
        <v>18000000</v>
      </c>
      <c r="W96" s="90">
        <v>27000000</v>
      </c>
      <c r="X96" s="85" t="s">
        <v>64</v>
      </c>
      <c r="Y96" s="85"/>
      <c r="Z96" s="85" t="s">
        <v>739</v>
      </c>
      <c r="AA96" s="85" t="s">
        <v>740</v>
      </c>
      <c r="AB96" s="90">
        <v>1805400</v>
      </c>
      <c r="AC96" s="90">
        <v>896400</v>
      </c>
      <c r="AD96" s="90">
        <v>832500</v>
      </c>
      <c r="AE96" s="90">
        <v>310500</v>
      </c>
      <c r="AF96" s="90">
        <v>864000</v>
      </c>
      <c r="AG96" s="90">
        <v>525600</v>
      </c>
      <c r="AH96" s="90">
        <v>674100</v>
      </c>
      <c r="AI96" s="90">
        <v>3091500</v>
      </c>
      <c r="AJ96" s="85"/>
      <c r="AK96" s="85" t="s">
        <v>952</v>
      </c>
      <c r="AL96" s="85" t="s">
        <v>67</v>
      </c>
      <c r="AM96" s="85"/>
      <c r="AN96" s="85"/>
    </row>
    <row r="97" spans="1:53" ht="139.5" customHeight="1">
      <c r="A97" s="196"/>
      <c r="B97" s="149" t="s">
        <v>58</v>
      </c>
      <c r="C97" s="85" t="s">
        <v>354</v>
      </c>
      <c r="D97" s="85" t="s">
        <v>953</v>
      </c>
      <c r="E97" s="85" t="s">
        <v>355</v>
      </c>
      <c r="F97" s="85">
        <v>48</v>
      </c>
      <c r="G97" s="85" t="s">
        <v>62</v>
      </c>
      <c r="H97" s="85">
        <v>2022</v>
      </c>
      <c r="I97" s="85">
        <v>2022</v>
      </c>
      <c r="J97" s="85" t="s">
        <v>63</v>
      </c>
      <c r="K97" s="41" t="s">
        <v>64</v>
      </c>
      <c r="L97" s="85" t="s">
        <v>63</v>
      </c>
      <c r="M97" s="85" t="s">
        <v>62</v>
      </c>
      <c r="N97" s="85" t="s">
        <v>65</v>
      </c>
      <c r="O97" s="85" t="s">
        <v>66</v>
      </c>
      <c r="P97" s="85" t="s">
        <v>954</v>
      </c>
      <c r="Q97" s="85">
        <v>1</v>
      </c>
      <c r="R97" s="85" t="s">
        <v>62</v>
      </c>
      <c r="S97" s="85" t="s">
        <v>62</v>
      </c>
      <c r="T97" s="90">
        <v>5000000</v>
      </c>
      <c r="U97" s="90">
        <v>10000000</v>
      </c>
      <c r="V97" s="90">
        <v>15000000</v>
      </c>
      <c r="W97" s="90">
        <v>30000000</v>
      </c>
      <c r="X97" s="85" t="s">
        <v>64</v>
      </c>
      <c r="Y97" s="85"/>
      <c r="Z97" s="85" t="s">
        <v>64</v>
      </c>
      <c r="AA97" s="85"/>
      <c r="AB97" s="90">
        <v>1504677.1</v>
      </c>
      <c r="AC97" s="90">
        <v>747164.19</v>
      </c>
      <c r="AD97" s="90">
        <v>693900.82</v>
      </c>
      <c r="AE97" s="90">
        <v>258461.5</v>
      </c>
      <c r="AF97" s="90">
        <v>719898.47</v>
      </c>
      <c r="AG97" s="90">
        <v>437709.48</v>
      </c>
      <c r="AH97" s="90">
        <v>561894.1</v>
      </c>
      <c r="AI97" s="90">
        <v>2576294.29</v>
      </c>
      <c r="AJ97" s="85"/>
      <c r="AK97" s="85"/>
      <c r="AL97" s="85" t="s">
        <v>67</v>
      </c>
      <c r="AM97" s="85"/>
      <c r="AN97" s="85"/>
    </row>
    <row r="98" spans="1:53" ht="139.5" customHeight="1">
      <c r="A98" s="196"/>
      <c r="B98" s="149" t="s">
        <v>58</v>
      </c>
      <c r="C98" s="85" t="s">
        <v>354</v>
      </c>
      <c r="D98" s="85" t="s">
        <v>955</v>
      </c>
      <c r="E98" s="85" t="s">
        <v>1216</v>
      </c>
      <c r="F98" s="85">
        <v>60</v>
      </c>
      <c r="G98" s="85" t="s">
        <v>62</v>
      </c>
      <c r="H98" s="85">
        <v>2023</v>
      </c>
      <c r="I98" s="85">
        <v>2023</v>
      </c>
      <c r="J98" s="85" t="s">
        <v>151</v>
      </c>
      <c r="K98" s="41" t="s">
        <v>151</v>
      </c>
      <c r="L98" s="85" t="s">
        <v>151</v>
      </c>
      <c r="M98" s="85" t="s">
        <v>151</v>
      </c>
      <c r="N98" s="85" t="s">
        <v>65</v>
      </c>
      <c r="O98" s="85" t="s">
        <v>66</v>
      </c>
      <c r="P98" s="85" t="s">
        <v>956</v>
      </c>
      <c r="Q98" s="85">
        <v>1</v>
      </c>
      <c r="R98" s="85" t="s">
        <v>62</v>
      </c>
      <c r="S98" s="85" t="s">
        <v>62</v>
      </c>
      <c r="T98" s="90">
        <v>7386357</v>
      </c>
      <c r="U98" s="90">
        <v>14772714</v>
      </c>
      <c r="V98" s="90">
        <v>51704499.039999999</v>
      </c>
      <c r="W98" s="90">
        <v>73863570.040000007</v>
      </c>
      <c r="X98" s="85" t="s">
        <v>64</v>
      </c>
      <c r="Y98" s="85" t="s">
        <v>64</v>
      </c>
      <c r="Z98" s="85" t="s">
        <v>64</v>
      </c>
      <c r="AA98" s="85" t="s">
        <v>64</v>
      </c>
      <c r="AB98" s="90">
        <v>7754876.5199999996</v>
      </c>
      <c r="AC98" s="90"/>
      <c r="AD98" s="90">
        <v>2895776.33</v>
      </c>
      <c r="AE98" s="90">
        <v>2073872.82</v>
      </c>
      <c r="AF98" s="90">
        <v>2048188.33</v>
      </c>
      <c r="AG98" s="90"/>
      <c r="AH98" s="90"/>
      <c r="AI98" s="90"/>
      <c r="AJ98" s="85"/>
      <c r="AK98" s="85" t="s">
        <v>1227</v>
      </c>
      <c r="AL98" s="85" t="s">
        <v>67</v>
      </c>
      <c r="AM98" s="85"/>
      <c r="AN98" s="85"/>
    </row>
    <row r="99" spans="1:53" ht="139.5" customHeight="1">
      <c r="A99" s="196"/>
      <c r="B99" s="149" t="s">
        <v>58</v>
      </c>
      <c r="C99" s="85" t="s">
        <v>59</v>
      </c>
      <c r="D99" s="85" t="s">
        <v>957</v>
      </c>
      <c r="E99" s="85" t="s">
        <v>473</v>
      </c>
      <c r="F99" s="85">
        <v>60</v>
      </c>
      <c r="G99" s="85" t="s">
        <v>62</v>
      </c>
      <c r="H99" s="85">
        <v>2022</v>
      </c>
      <c r="I99" s="85">
        <v>2022</v>
      </c>
      <c r="J99" s="85" t="s">
        <v>63</v>
      </c>
      <c r="K99" s="41" t="s">
        <v>64</v>
      </c>
      <c r="L99" s="85" t="s">
        <v>63</v>
      </c>
      <c r="M99" s="85" t="s">
        <v>64</v>
      </c>
      <c r="N99" s="85" t="s">
        <v>65</v>
      </c>
      <c r="O99" s="85" t="s">
        <v>66</v>
      </c>
      <c r="P99" s="85" t="s">
        <v>958</v>
      </c>
      <c r="Q99" s="85">
        <v>1</v>
      </c>
      <c r="R99" s="85" t="s">
        <v>64</v>
      </c>
      <c r="S99" s="85" t="s">
        <v>62</v>
      </c>
      <c r="T99" s="90">
        <v>0</v>
      </c>
      <c r="U99" s="90">
        <v>11020884</v>
      </c>
      <c r="V99" s="90">
        <v>55104420</v>
      </c>
      <c r="W99" s="90">
        <v>66125304</v>
      </c>
      <c r="X99" s="85" t="s">
        <v>64</v>
      </c>
      <c r="Y99" s="85"/>
      <c r="Z99" s="85" t="s">
        <v>64</v>
      </c>
      <c r="AA99" s="85"/>
      <c r="AB99" s="90">
        <v>2162485.29</v>
      </c>
      <c r="AC99" s="90">
        <v>1073806.18</v>
      </c>
      <c r="AD99" s="90">
        <v>997257.37</v>
      </c>
      <c r="AE99" s="90">
        <v>371454.58</v>
      </c>
      <c r="AF99" s="90">
        <v>1034620.56</v>
      </c>
      <c r="AG99" s="90">
        <v>629065.41</v>
      </c>
      <c r="AH99" s="90">
        <v>807540.53</v>
      </c>
      <c r="AI99" s="90">
        <v>3702587.41</v>
      </c>
      <c r="AJ99" s="85"/>
      <c r="AK99" s="85" t="s">
        <v>985</v>
      </c>
      <c r="AL99" s="85" t="s">
        <v>67</v>
      </c>
      <c r="AM99" s="85"/>
      <c r="AN99" s="85"/>
    </row>
    <row r="100" spans="1:53" ht="139.5" customHeight="1">
      <c r="A100" s="196"/>
      <c r="B100" s="149" t="s">
        <v>58</v>
      </c>
      <c r="C100" s="85" t="s">
        <v>147</v>
      </c>
      <c r="D100" s="85" t="s">
        <v>960</v>
      </c>
      <c r="E100" s="85" t="s">
        <v>406</v>
      </c>
      <c r="F100" s="85">
        <v>60</v>
      </c>
      <c r="G100" s="85" t="s">
        <v>62</v>
      </c>
      <c r="H100" s="85">
        <v>2022</v>
      </c>
      <c r="I100" s="85">
        <v>2022</v>
      </c>
      <c r="J100" s="85"/>
      <c r="K100" s="41" t="s">
        <v>64</v>
      </c>
      <c r="L100" s="85"/>
      <c r="M100" s="85" t="s">
        <v>170</v>
      </c>
      <c r="N100" s="85" t="s">
        <v>65</v>
      </c>
      <c r="O100" s="85" t="s">
        <v>106</v>
      </c>
      <c r="P100" s="85" t="s">
        <v>150</v>
      </c>
      <c r="Q100" s="85">
        <v>1</v>
      </c>
      <c r="R100" s="85" t="s">
        <v>64</v>
      </c>
      <c r="S100" s="85" t="s">
        <v>151</v>
      </c>
      <c r="T100" s="90">
        <v>4000000</v>
      </c>
      <c r="U100" s="90">
        <v>8000000</v>
      </c>
      <c r="V100" s="90">
        <v>28560000</v>
      </c>
      <c r="W100" s="90">
        <v>40560000</v>
      </c>
      <c r="X100" s="85">
        <v>0</v>
      </c>
      <c r="Y100" s="85"/>
      <c r="Z100" s="85"/>
      <c r="AA100" s="85"/>
      <c r="AB100" s="90">
        <v>504900.68</v>
      </c>
      <c r="AC100" s="90">
        <v>466255.76</v>
      </c>
      <c r="AD100" s="90">
        <v>891125.57</v>
      </c>
      <c r="AE100" s="90">
        <v>104701.59</v>
      </c>
      <c r="AF100" s="90">
        <v>394146.01</v>
      </c>
      <c r="AG100" s="90">
        <v>228273.77</v>
      </c>
      <c r="AH100" s="90">
        <v>303701.46000000002</v>
      </c>
      <c r="AI100" s="90">
        <v>1106895.1599999999</v>
      </c>
      <c r="AJ100" s="85"/>
      <c r="AK100" s="85"/>
      <c r="AL100" s="85" t="s">
        <v>67</v>
      </c>
      <c r="AM100" s="85"/>
      <c r="AN100" s="85"/>
    </row>
    <row r="101" spans="1:53" ht="111" customHeight="1">
      <c r="A101" s="68"/>
      <c r="B101" s="149" t="s">
        <v>58</v>
      </c>
      <c r="C101" s="85" t="s">
        <v>147</v>
      </c>
      <c r="D101" s="85" t="s">
        <v>961</v>
      </c>
      <c r="E101" s="85" t="s">
        <v>310</v>
      </c>
      <c r="F101" s="85">
        <v>60</v>
      </c>
      <c r="G101" s="85" t="s">
        <v>62</v>
      </c>
      <c r="H101" s="85">
        <v>2023</v>
      </c>
      <c r="I101" s="85">
        <v>2023</v>
      </c>
      <c r="J101" s="85"/>
      <c r="K101" s="41" t="s">
        <v>64</v>
      </c>
      <c r="L101" s="85"/>
      <c r="M101" s="85" t="s">
        <v>170</v>
      </c>
      <c r="N101" s="85" t="s">
        <v>65</v>
      </c>
      <c r="O101" s="85" t="s">
        <v>106</v>
      </c>
      <c r="P101" s="85" t="s">
        <v>962</v>
      </c>
      <c r="Q101" s="85">
        <v>1</v>
      </c>
      <c r="R101" s="85" t="s">
        <v>64</v>
      </c>
      <c r="S101" s="85" t="s">
        <v>151</v>
      </c>
      <c r="T101" s="90">
        <v>7108267.5999999996</v>
      </c>
      <c r="U101" s="90">
        <v>7085267.5999999996</v>
      </c>
      <c r="V101" s="90">
        <v>28225012.199999999</v>
      </c>
      <c r="W101" s="90">
        <v>42418547.399999999</v>
      </c>
      <c r="X101" s="85">
        <v>0</v>
      </c>
      <c r="Y101" s="85"/>
      <c r="Z101" s="85"/>
      <c r="AA101" s="85"/>
      <c r="AB101" s="90">
        <v>897242.29</v>
      </c>
      <c r="AC101" s="90">
        <v>828567.67</v>
      </c>
      <c r="AD101" s="90">
        <v>1583589.76</v>
      </c>
      <c r="AE101" s="90">
        <v>186061.72</v>
      </c>
      <c r="AF101" s="90">
        <v>700423.83</v>
      </c>
      <c r="AG101" s="90">
        <v>405657.77</v>
      </c>
      <c r="AH101" s="90">
        <v>539697.81000000006</v>
      </c>
      <c r="AI101" s="90">
        <v>1967026.75</v>
      </c>
      <c r="AJ101" s="85"/>
      <c r="AK101" s="85" t="s">
        <v>1088</v>
      </c>
      <c r="AL101" s="85" t="s">
        <v>67</v>
      </c>
      <c r="AM101" s="85"/>
      <c r="AN101" s="85"/>
    </row>
    <row r="102" spans="1:53" ht="102" customHeight="1">
      <c r="A102" s="68"/>
      <c r="B102" s="149" t="s">
        <v>58</v>
      </c>
      <c r="C102" s="85" t="s">
        <v>147</v>
      </c>
      <c r="D102" s="85" t="s">
        <v>963</v>
      </c>
      <c r="E102" s="85" t="s">
        <v>149</v>
      </c>
      <c r="F102" s="85">
        <v>36</v>
      </c>
      <c r="G102" s="85" t="s">
        <v>64</v>
      </c>
      <c r="H102" s="85">
        <v>2023</v>
      </c>
      <c r="I102" s="85">
        <v>2023</v>
      </c>
      <c r="J102" s="85" t="s">
        <v>64</v>
      </c>
      <c r="K102" s="41" t="s">
        <v>64</v>
      </c>
      <c r="L102" s="85"/>
      <c r="M102" s="85" t="s">
        <v>62</v>
      </c>
      <c r="N102" s="85" t="s">
        <v>65</v>
      </c>
      <c r="O102" s="85" t="s">
        <v>106</v>
      </c>
      <c r="P102" s="85" t="s">
        <v>150</v>
      </c>
      <c r="Q102" s="85">
        <v>2</v>
      </c>
      <c r="R102" s="85" t="s">
        <v>64</v>
      </c>
      <c r="S102" s="85" t="s">
        <v>64</v>
      </c>
      <c r="T102" s="90">
        <v>15957466.67</v>
      </c>
      <c r="U102" s="90">
        <v>15946666.67</v>
      </c>
      <c r="V102" s="90">
        <v>15946666.67</v>
      </c>
      <c r="W102" s="90">
        <v>47850800.009999998</v>
      </c>
      <c r="X102" s="85">
        <v>0</v>
      </c>
      <c r="Y102" s="85"/>
      <c r="Z102" s="85"/>
      <c r="AA102" s="85"/>
      <c r="AB102" s="90">
        <v>2014233.95</v>
      </c>
      <c r="AC102" s="90">
        <v>1860065.17</v>
      </c>
      <c r="AD102" s="90">
        <v>3555026.66</v>
      </c>
      <c r="AE102" s="90">
        <v>417693.01</v>
      </c>
      <c r="AF102" s="90">
        <v>1572392.95</v>
      </c>
      <c r="AG102" s="90">
        <v>910667.78</v>
      </c>
      <c r="AH102" s="90">
        <v>1211576.48</v>
      </c>
      <c r="AI102" s="90">
        <v>4415810.66</v>
      </c>
      <c r="AJ102" s="85"/>
      <c r="AK102" s="85" t="s">
        <v>1089</v>
      </c>
      <c r="AL102" s="85" t="s">
        <v>67</v>
      </c>
      <c r="AM102" s="85"/>
      <c r="AN102" s="85"/>
    </row>
    <row r="103" spans="1:53" ht="139.5" customHeight="1">
      <c r="A103" s="196"/>
      <c r="B103" s="149" t="s">
        <v>58</v>
      </c>
      <c r="C103" s="85" t="s">
        <v>147</v>
      </c>
      <c r="D103" s="85" t="s">
        <v>964</v>
      </c>
      <c r="E103" s="85" t="s">
        <v>237</v>
      </c>
      <c r="F103" s="85">
        <v>48</v>
      </c>
      <c r="G103" s="85" t="s">
        <v>62</v>
      </c>
      <c r="H103" s="85">
        <v>2022</v>
      </c>
      <c r="I103" s="85">
        <v>2023</v>
      </c>
      <c r="J103" s="85"/>
      <c r="K103" s="41" t="s">
        <v>64</v>
      </c>
      <c r="L103" s="85"/>
      <c r="M103" s="85" t="s">
        <v>170</v>
      </c>
      <c r="N103" s="85" t="s">
        <v>65</v>
      </c>
      <c r="O103" s="85" t="s">
        <v>106</v>
      </c>
      <c r="P103" s="85" t="s">
        <v>150</v>
      </c>
      <c r="Q103" s="85">
        <v>3</v>
      </c>
      <c r="R103" s="85" t="s">
        <v>64</v>
      </c>
      <c r="S103" s="85" t="s">
        <v>64</v>
      </c>
      <c r="T103" s="90">
        <v>0</v>
      </c>
      <c r="U103" s="90">
        <v>6557500</v>
      </c>
      <c r="V103" s="90">
        <v>45902500</v>
      </c>
      <c r="W103" s="90">
        <v>52460000</v>
      </c>
      <c r="X103" s="85">
        <v>0</v>
      </c>
      <c r="Y103" s="85"/>
      <c r="Z103" s="85"/>
      <c r="AA103" s="85"/>
      <c r="AB103" s="90">
        <v>827721.56</v>
      </c>
      <c r="AC103" s="90">
        <v>764368.03</v>
      </c>
      <c r="AD103" s="90">
        <v>1460888.99</v>
      </c>
      <c r="AE103" s="90">
        <v>171645.16</v>
      </c>
      <c r="AF103" s="90">
        <v>646153.11</v>
      </c>
      <c r="AG103" s="90">
        <v>374226.32</v>
      </c>
      <c r="AH103" s="90">
        <v>497880.58</v>
      </c>
      <c r="AI103" s="90">
        <v>1814616.26</v>
      </c>
      <c r="AJ103" s="85"/>
      <c r="AK103" s="85"/>
      <c r="AL103" s="85" t="s">
        <v>67</v>
      </c>
      <c r="AM103" s="85"/>
      <c r="AN103" s="85"/>
    </row>
    <row r="104" spans="1:53" ht="139.5" customHeight="1">
      <c r="A104" s="68"/>
      <c r="B104" s="149" t="s">
        <v>58</v>
      </c>
      <c r="C104" s="85" t="s">
        <v>147</v>
      </c>
      <c r="D104" s="85" t="s">
        <v>965</v>
      </c>
      <c r="E104" s="85" t="s">
        <v>543</v>
      </c>
      <c r="F104" s="85">
        <v>36</v>
      </c>
      <c r="G104" s="85" t="s">
        <v>62</v>
      </c>
      <c r="H104" s="85">
        <v>2023</v>
      </c>
      <c r="I104" s="85">
        <v>2023</v>
      </c>
      <c r="J104" s="85"/>
      <c r="K104" s="41" t="s">
        <v>64</v>
      </c>
      <c r="L104" s="85"/>
      <c r="M104" s="85" t="s">
        <v>62</v>
      </c>
      <c r="N104" s="85" t="s">
        <v>65</v>
      </c>
      <c r="O104" s="85" t="s">
        <v>106</v>
      </c>
      <c r="P104" s="85" t="s">
        <v>150</v>
      </c>
      <c r="Q104" s="85">
        <v>3</v>
      </c>
      <c r="R104" s="85" t="s">
        <v>64</v>
      </c>
      <c r="S104" s="85" t="s">
        <v>151</v>
      </c>
      <c r="T104" s="90">
        <v>0</v>
      </c>
      <c r="U104" s="90">
        <v>12627800</v>
      </c>
      <c r="V104" s="90">
        <v>40783000</v>
      </c>
      <c r="W104" s="90">
        <v>53410800</v>
      </c>
      <c r="X104" s="85">
        <v>0</v>
      </c>
      <c r="Y104" s="85"/>
      <c r="Z104" s="85"/>
      <c r="AA104" s="85"/>
      <c r="AB104" s="90">
        <v>0</v>
      </c>
      <c r="AC104" s="90">
        <v>0</v>
      </c>
      <c r="AD104" s="90">
        <v>0</v>
      </c>
      <c r="AE104" s="90">
        <v>0</v>
      </c>
      <c r="AF104" s="90">
        <v>0</v>
      </c>
      <c r="AG104" s="90">
        <v>0</v>
      </c>
      <c r="AH104" s="90">
        <v>0</v>
      </c>
      <c r="AI104" s="90">
        <v>0</v>
      </c>
      <c r="AJ104" s="85"/>
      <c r="AK104" s="85" t="s">
        <v>1242</v>
      </c>
      <c r="AL104" s="85" t="s">
        <v>67</v>
      </c>
      <c r="AM104" s="85"/>
      <c r="AN104" s="85"/>
    </row>
    <row r="105" spans="1:53" ht="139.5" customHeight="1">
      <c r="A105" s="196"/>
      <c r="B105" s="149" t="s">
        <v>58</v>
      </c>
      <c r="C105" s="85" t="s">
        <v>59</v>
      </c>
      <c r="D105" s="85" t="s">
        <v>966</v>
      </c>
      <c r="E105" s="85" t="s">
        <v>61</v>
      </c>
      <c r="F105" s="85">
        <v>24</v>
      </c>
      <c r="G105" s="85" t="s">
        <v>62</v>
      </c>
      <c r="H105" s="85">
        <v>2022</v>
      </c>
      <c r="I105" s="85">
        <v>2022</v>
      </c>
      <c r="J105" s="85" t="s">
        <v>63</v>
      </c>
      <c r="K105" s="41" t="s">
        <v>64</v>
      </c>
      <c r="L105" s="85" t="s">
        <v>63</v>
      </c>
      <c r="M105" s="85" t="s">
        <v>62</v>
      </c>
      <c r="N105" s="85" t="s">
        <v>65</v>
      </c>
      <c r="O105" s="85" t="s">
        <v>66</v>
      </c>
      <c r="P105" s="85" t="s">
        <v>822</v>
      </c>
      <c r="Q105" s="85">
        <v>1</v>
      </c>
      <c r="R105" s="85" t="s">
        <v>62</v>
      </c>
      <c r="S105" s="85" t="s">
        <v>64</v>
      </c>
      <c r="T105" s="90">
        <v>30000000</v>
      </c>
      <c r="U105" s="90">
        <v>30000000</v>
      </c>
      <c r="V105" s="90">
        <v>0</v>
      </c>
      <c r="W105" s="90">
        <v>60000000</v>
      </c>
      <c r="X105" s="85" t="s">
        <v>64</v>
      </c>
      <c r="Y105" s="85"/>
      <c r="Z105" s="85" t="s">
        <v>739</v>
      </c>
      <c r="AA105" s="85" t="s">
        <v>740</v>
      </c>
      <c r="AB105" s="90">
        <v>4918000</v>
      </c>
      <c r="AC105" s="90">
        <v>3888000</v>
      </c>
      <c r="AD105" s="90">
        <v>3875000</v>
      </c>
      <c r="AE105" s="90">
        <v>1035000</v>
      </c>
      <c r="AF105" s="90">
        <v>2680000</v>
      </c>
      <c r="AG105" s="90">
        <v>1752000</v>
      </c>
      <c r="AH105" s="90">
        <v>2047000</v>
      </c>
      <c r="AI105" s="90">
        <v>9805000</v>
      </c>
      <c r="AJ105" s="85"/>
      <c r="AK105" s="85"/>
      <c r="AL105" s="85" t="s">
        <v>67</v>
      </c>
      <c r="AM105" s="85"/>
      <c r="AN105" s="85"/>
    </row>
    <row r="106" spans="1:53" ht="139.5" customHeight="1">
      <c r="A106" s="196"/>
      <c r="B106" s="149" t="s">
        <v>58</v>
      </c>
      <c r="C106" s="85" t="s">
        <v>147</v>
      </c>
      <c r="D106" s="85" t="s">
        <v>967</v>
      </c>
      <c r="E106" s="85" t="s">
        <v>189</v>
      </c>
      <c r="F106" s="85">
        <v>36</v>
      </c>
      <c r="G106" s="85" t="s">
        <v>62</v>
      </c>
      <c r="H106" s="85">
        <v>2022</v>
      </c>
      <c r="I106" s="85">
        <v>2022</v>
      </c>
      <c r="J106" s="85"/>
      <c r="K106" s="41" t="s">
        <v>64</v>
      </c>
      <c r="L106" s="85"/>
      <c r="M106" s="85" t="s">
        <v>170</v>
      </c>
      <c r="N106" s="85" t="s">
        <v>65</v>
      </c>
      <c r="O106" s="85" t="s">
        <v>106</v>
      </c>
      <c r="P106" s="85" t="s">
        <v>968</v>
      </c>
      <c r="Q106" s="85">
        <v>1</v>
      </c>
      <c r="R106" s="85" t="s">
        <v>64</v>
      </c>
      <c r="S106" s="85" t="s">
        <v>64</v>
      </c>
      <c r="T106" s="90">
        <v>17451396.583333299</v>
      </c>
      <c r="U106" s="90">
        <v>17451396.583333299</v>
      </c>
      <c r="V106" s="90">
        <v>34591161.083333299</v>
      </c>
      <c r="W106" s="90">
        <v>69493954.239999995</v>
      </c>
      <c r="X106" s="85">
        <v>0</v>
      </c>
      <c r="Y106" s="85"/>
      <c r="Z106" s="85" t="s">
        <v>739</v>
      </c>
      <c r="AA106" s="85" t="s">
        <v>740</v>
      </c>
      <c r="AB106" s="90">
        <v>3519473.27</v>
      </c>
      <c r="AC106" s="90">
        <v>1405396.94</v>
      </c>
      <c r="AD106" s="90">
        <v>1717573.49</v>
      </c>
      <c r="AE106" s="90">
        <v>786911.19</v>
      </c>
      <c r="AF106" s="90">
        <v>1461090.96</v>
      </c>
      <c r="AG106" s="90">
        <v>1029691.73</v>
      </c>
      <c r="AH106" s="90">
        <v>940673.21</v>
      </c>
      <c r="AI106" s="90">
        <v>6590585.7999999998</v>
      </c>
      <c r="AJ106" s="85"/>
      <c r="AK106" s="85"/>
      <c r="AL106" s="85" t="s">
        <v>67</v>
      </c>
      <c r="AM106" s="85"/>
      <c r="AN106" s="85"/>
    </row>
    <row r="107" spans="1:53" ht="139.5" customHeight="1">
      <c r="A107" s="196"/>
      <c r="B107" s="149" t="s">
        <v>58</v>
      </c>
      <c r="C107" s="85" t="s">
        <v>59</v>
      </c>
      <c r="D107" s="85" t="s">
        <v>969</v>
      </c>
      <c r="E107" s="85" t="s">
        <v>61</v>
      </c>
      <c r="F107" s="85">
        <v>48</v>
      </c>
      <c r="G107" s="85" t="s">
        <v>62</v>
      </c>
      <c r="H107" s="85">
        <v>2022</v>
      </c>
      <c r="I107" s="85">
        <v>2022</v>
      </c>
      <c r="J107" s="85" t="s">
        <v>63</v>
      </c>
      <c r="K107" s="41" t="s">
        <v>64</v>
      </c>
      <c r="L107" s="85" t="s">
        <v>63</v>
      </c>
      <c r="M107" s="85" t="s">
        <v>62</v>
      </c>
      <c r="N107" s="85" t="s">
        <v>65</v>
      </c>
      <c r="O107" s="85" t="s">
        <v>66</v>
      </c>
      <c r="P107" s="85" t="s">
        <v>884</v>
      </c>
      <c r="Q107" s="85">
        <v>1</v>
      </c>
      <c r="R107" s="85" t="s">
        <v>62</v>
      </c>
      <c r="S107" s="85" t="s">
        <v>64</v>
      </c>
      <c r="T107" s="90">
        <v>13750000</v>
      </c>
      <c r="U107" s="90">
        <v>27500000</v>
      </c>
      <c r="V107" s="90">
        <v>68750000</v>
      </c>
      <c r="W107" s="90">
        <v>110000000</v>
      </c>
      <c r="X107" s="85" t="s">
        <v>64</v>
      </c>
      <c r="Y107" s="85"/>
      <c r="Z107" s="85" t="s">
        <v>739</v>
      </c>
      <c r="AA107" s="85" t="s">
        <v>740</v>
      </c>
      <c r="AB107" s="90">
        <v>4686203.08</v>
      </c>
      <c r="AC107" s="90">
        <v>3700774.77</v>
      </c>
      <c r="AD107" s="90">
        <v>5319158</v>
      </c>
      <c r="AE107" s="90">
        <v>1636128.44</v>
      </c>
      <c r="AF107" s="90">
        <v>3323206.5</v>
      </c>
      <c r="AG107" s="90">
        <v>1706199.18</v>
      </c>
      <c r="AH107" s="90">
        <v>2374836.7200000002</v>
      </c>
      <c r="AI107" s="90">
        <v>5319158</v>
      </c>
      <c r="AJ107" s="85"/>
      <c r="AK107" s="85"/>
      <c r="AL107" s="85" t="s">
        <v>67</v>
      </c>
      <c r="AM107" s="85"/>
      <c r="AN107" s="85"/>
    </row>
    <row r="108" spans="1:53" ht="114.75" customHeight="1">
      <c r="A108" s="196"/>
      <c r="B108" s="149" t="s">
        <v>58</v>
      </c>
      <c r="C108" s="85" t="s">
        <v>59</v>
      </c>
      <c r="D108" s="85" t="s">
        <v>413</v>
      </c>
      <c r="E108" s="85" t="s">
        <v>61</v>
      </c>
      <c r="F108" s="85">
        <v>24</v>
      </c>
      <c r="G108" s="85" t="s">
        <v>62</v>
      </c>
      <c r="H108" s="85">
        <v>2022</v>
      </c>
      <c r="I108" s="85">
        <v>2022</v>
      </c>
      <c r="J108" s="85" t="s">
        <v>63</v>
      </c>
      <c r="K108" s="41" t="s">
        <v>64</v>
      </c>
      <c r="L108" s="85" t="s">
        <v>63</v>
      </c>
      <c r="M108" s="85" t="s">
        <v>62</v>
      </c>
      <c r="N108" s="85" t="s">
        <v>65</v>
      </c>
      <c r="O108" s="85" t="s">
        <v>66</v>
      </c>
      <c r="P108" s="85" t="s">
        <v>414</v>
      </c>
      <c r="Q108" s="85">
        <v>1</v>
      </c>
      <c r="R108" s="85" t="s">
        <v>62</v>
      </c>
      <c r="S108" s="85" t="s">
        <v>62</v>
      </c>
      <c r="T108" s="90">
        <v>81500000</v>
      </c>
      <c r="U108" s="90">
        <v>81500000</v>
      </c>
      <c r="V108" s="90">
        <v>0</v>
      </c>
      <c r="W108" s="90">
        <v>163000000</v>
      </c>
      <c r="X108" s="85" t="s">
        <v>64</v>
      </c>
      <c r="Y108" s="85"/>
      <c r="Z108" s="85" t="s">
        <v>64</v>
      </c>
      <c r="AA108" s="85"/>
      <c r="AB108" s="90">
        <v>3126572.03</v>
      </c>
      <c r="AC108" s="90">
        <v>2041638.19</v>
      </c>
      <c r="AD108" s="90">
        <v>2781720.92</v>
      </c>
      <c r="AE108" s="90">
        <v>776149.61</v>
      </c>
      <c r="AF108" s="90">
        <v>2086918.32</v>
      </c>
      <c r="AG108" s="90">
        <v>954819.09</v>
      </c>
      <c r="AH108" s="90">
        <v>1913169.77</v>
      </c>
      <c r="AI108" s="90">
        <v>4713293.8600000003</v>
      </c>
      <c r="AJ108" s="85"/>
      <c r="AK108" s="85" t="s">
        <v>984</v>
      </c>
      <c r="AL108" s="85" t="s">
        <v>67</v>
      </c>
      <c r="AM108" s="85"/>
      <c r="AN108" s="85"/>
    </row>
    <row r="109" spans="1:53" s="54" customFormat="1" ht="95.25" customHeight="1">
      <c r="A109" s="196"/>
      <c r="B109" s="149" t="s">
        <v>58</v>
      </c>
      <c r="C109" s="85" t="s">
        <v>147</v>
      </c>
      <c r="D109" s="85" t="s">
        <v>1000</v>
      </c>
      <c r="E109" s="85" t="s">
        <v>1001</v>
      </c>
      <c r="F109" s="85">
        <v>48</v>
      </c>
      <c r="G109" s="85" t="s">
        <v>62</v>
      </c>
      <c r="H109" s="85">
        <v>2023</v>
      </c>
      <c r="I109" s="85">
        <v>2023</v>
      </c>
      <c r="J109" s="85"/>
      <c r="K109" s="41" t="s">
        <v>64</v>
      </c>
      <c r="L109" s="85"/>
      <c r="M109" s="85" t="s">
        <v>62</v>
      </c>
      <c r="N109" s="85" t="s">
        <v>65</v>
      </c>
      <c r="O109" s="85" t="s">
        <v>106</v>
      </c>
      <c r="P109" s="85" t="s">
        <v>191</v>
      </c>
      <c r="Q109" s="85">
        <v>1</v>
      </c>
      <c r="R109" s="85" t="s">
        <v>64</v>
      </c>
      <c r="S109" s="85" t="s">
        <v>64</v>
      </c>
      <c r="T109" s="90">
        <v>200000</v>
      </c>
      <c r="U109" s="90">
        <v>1286596.8999999999</v>
      </c>
      <c r="V109" s="90">
        <v>3659790.71</v>
      </c>
      <c r="W109" s="90">
        <v>5146387.6100000003</v>
      </c>
      <c r="X109" s="85"/>
      <c r="Y109" s="85"/>
      <c r="Z109" s="85"/>
      <c r="AA109" s="85"/>
      <c r="AB109" s="90">
        <v>25245.03</v>
      </c>
      <c r="AC109" s="90">
        <v>23312.79</v>
      </c>
      <c r="AD109" s="90">
        <v>44556.28</v>
      </c>
      <c r="AE109" s="90">
        <v>5235.08</v>
      </c>
      <c r="AF109" s="90">
        <v>19707.3</v>
      </c>
      <c r="AG109" s="90">
        <v>11413.69</v>
      </c>
      <c r="AH109" s="90">
        <v>15185.07</v>
      </c>
      <c r="AI109" s="90">
        <v>55344.76</v>
      </c>
      <c r="AJ109" s="85"/>
      <c r="AK109" s="85" t="s">
        <v>1090</v>
      </c>
      <c r="AL109" s="85" t="s">
        <v>67</v>
      </c>
      <c r="AM109" s="85"/>
      <c r="AN109" s="85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</row>
    <row r="110" spans="1:53" s="54" customFormat="1" ht="114.75">
      <c r="A110" s="196"/>
      <c r="B110" s="149" t="s">
        <v>58</v>
      </c>
      <c r="C110" s="85" t="s">
        <v>59</v>
      </c>
      <c r="D110" s="85" t="s">
        <v>1006</v>
      </c>
      <c r="E110" s="85" t="s">
        <v>473</v>
      </c>
      <c r="F110" s="85">
        <v>12</v>
      </c>
      <c r="G110" s="85" t="s">
        <v>62</v>
      </c>
      <c r="H110" s="85">
        <v>2022</v>
      </c>
      <c r="I110" s="85">
        <v>2022</v>
      </c>
      <c r="J110" s="85" t="s">
        <v>63</v>
      </c>
      <c r="K110" s="41" t="s">
        <v>64</v>
      </c>
      <c r="L110" s="85" t="s">
        <v>63</v>
      </c>
      <c r="M110" s="85" t="s">
        <v>64</v>
      </c>
      <c r="N110" s="85" t="s">
        <v>65</v>
      </c>
      <c r="O110" s="85" t="s">
        <v>66</v>
      </c>
      <c r="P110" s="85" t="s">
        <v>958</v>
      </c>
      <c r="Q110" s="85">
        <v>1</v>
      </c>
      <c r="R110" s="85" t="s">
        <v>64</v>
      </c>
      <c r="S110" s="85" t="s">
        <v>64</v>
      </c>
      <c r="T110" s="90">
        <v>10200000</v>
      </c>
      <c r="U110" s="90">
        <v>0</v>
      </c>
      <c r="V110" s="90">
        <v>0</v>
      </c>
      <c r="W110" s="90">
        <v>10200000</v>
      </c>
      <c r="X110" s="85" t="s">
        <v>64</v>
      </c>
      <c r="Y110" s="85"/>
      <c r="Z110" s="85" t="s">
        <v>64</v>
      </c>
      <c r="AA110" s="85"/>
      <c r="AB110" s="90">
        <f>658800*2</f>
        <v>1317600</v>
      </c>
      <c r="AC110" s="90">
        <f>159854.23*2</f>
        <v>319708.46000000002</v>
      </c>
      <c r="AD110" s="90">
        <v>3752466</v>
      </c>
      <c r="AE110" s="90">
        <f>116198.48*2</f>
        <v>232396.96</v>
      </c>
      <c r="AF110" s="90">
        <v>0</v>
      </c>
      <c r="AG110" s="90">
        <f>356510.14*2</f>
        <v>713020.28</v>
      </c>
      <c r="AH110" s="90">
        <v>0</v>
      </c>
      <c r="AI110" s="90">
        <f>(1147171.52+1320221.38)*2</f>
        <v>4934785.8</v>
      </c>
      <c r="AJ110" s="85"/>
      <c r="AK110" s="85" t="s">
        <v>1007</v>
      </c>
      <c r="AL110" s="85" t="s">
        <v>67</v>
      </c>
      <c r="AM110" s="85"/>
      <c r="AN110" s="85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</row>
    <row r="111" spans="1:53" s="54" customFormat="1" ht="66.75" customHeight="1">
      <c r="A111" s="353"/>
      <c r="B111" s="149" t="s">
        <v>58</v>
      </c>
      <c r="C111" s="85" t="s">
        <v>585</v>
      </c>
      <c r="D111" s="85" t="s">
        <v>1020</v>
      </c>
      <c r="E111" s="85" t="s">
        <v>636</v>
      </c>
      <c r="F111" s="85">
        <v>48</v>
      </c>
      <c r="G111" s="85" t="s">
        <v>64</v>
      </c>
      <c r="H111" s="85">
        <v>2022</v>
      </c>
      <c r="I111" s="85">
        <v>2022</v>
      </c>
      <c r="J111" s="85"/>
      <c r="K111" s="41" t="s">
        <v>64</v>
      </c>
      <c r="L111" s="85"/>
      <c r="M111" s="85" t="s">
        <v>151</v>
      </c>
      <c r="N111" s="85" t="s">
        <v>65</v>
      </c>
      <c r="O111" s="85" t="s">
        <v>66</v>
      </c>
      <c r="P111" s="85" t="s">
        <v>588</v>
      </c>
      <c r="Q111" s="85">
        <v>1</v>
      </c>
      <c r="R111" s="85" t="s">
        <v>62</v>
      </c>
      <c r="S111" s="85" t="s">
        <v>62</v>
      </c>
      <c r="T111" s="90">
        <v>2000000</v>
      </c>
      <c r="U111" s="90">
        <v>4000000</v>
      </c>
      <c r="V111" s="90">
        <v>12000000</v>
      </c>
      <c r="W111" s="90">
        <v>18000000</v>
      </c>
      <c r="X111" s="85"/>
      <c r="Y111" s="85"/>
      <c r="Z111" s="85">
        <v>226120</v>
      </c>
      <c r="AA111" s="85" t="s">
        <v>108</v>
      </c>
      <c r="AB111" s="90"/>
      <c r="AC111" s="90"/>
      <c r="AD111" s="90"/>
      <c r="AE111" s="90"/>
      <c r="AF111" s="90"/>
      <c r="AG111" s="90"/>
      <c r="AH111" s="90"/>
      <c r="AI111" s="90"/>
      <c r="AJ111" s="85"/>
      <c r="AK111" s="85" t="s">
        <v>589</v>
      </c>
      <c r="AL111" s="85" t="s">
        <v>67</v>
      </c>
      <c r="AM111" s="85"/>
      <c r="AN111" s="85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</row>
    <row r="112" spans="1:53" s="54" customFormat="1" ht="66.75" customHeight="1">
      <c r="A112" s="354"/>
      <c r="B112" s="252" t="s">
        <v>58</v>
      </c>
      <c r="C112" s="85" t="s">
        <v>147</v>
      </c>
      <c r="D112" s="85" t="s">
        <v>1091</v>
      </c>
      <c r="E112" s="85" t="s">
        <v>310</v>
      </c>
      <c r="F112" s="85">
        <v>12</v>
      </c>
      <c r="G112" s="85" t="s">
        <v>62</v>
      </c>
      <c r="H112" s="85">
        <v>2023</v>
      </c>
      <c r="I112" s="85">
        <v>2023</v>
      </c>
      <c r="J112" s="85"/>
      <c r="K112" s="41" t="s">
        <v>64</v>
      </c>
      <c r="L112" s="85"/>
      <c r="M112" s="85" t="s">
        <v>62</v>
      </c>
      <c r="N112" s="85" t="s">
        <v>65</v>
      </c>
      <c r="O112" s="85" t="s">
        <v>106</v>
      </c>
      <c r="P112" s="85" t="s">
        <v>313</v>
      </c>
      <c r="Q112" s="85">
        <v>1</v>
      </c>
      <c r="R112" s="85" t="s">
        <v>64</v>
      </c>
      <c r="S112" s="85" t="s">
        <v>64</v>
      </c>
      <c r="T112" s="90">
        <v>1214500</v>
      </c>
      <c r="U112" s="90">
        <v>0</v>
      </c>
      <c r="V112" s="90">
        <v>0</v>
      </c>
      <c r="W112" s="90">
        <v>1214500</v>
      </c>
      <c r="X112" s="85">
        <v>0</v>
      </c>
      <c r="Y112" s="85"/>
      <c r="Z112" s="85"/>
      <c r="AA112" s="85"/>
      <c r="AB112" s="90">
        <v>122484.63848972799</v>
      </c>
      <c r="AC112" s="90">
        <v>126746.505209378</v>
      </c>
      <c r="AD112" s="90">
        <v>316533.69692635402</v>
      </c>
      <c r="AE112" s="90">
        <v>58740.344358549497</v>
      </c>
      <c r="AF112" s="90">
        <v>149920.05096361399</v>
      </c>
      <c r="AG112" s="90">
        <v>67289.401299117104</v>
      </c>
      <c r="AH112" s="90">
        <v>98986.0636764831</v>
      </c>
      <c r="AI112" s="90">
        <v>273799.29907677602</v>
      </c>
      <c r="AJ112" s="85"/>
      <c r="AK112" s="85"/>
      <c r="AL112" s="85" t="s">
        <v>67</v>
      </c>
      <c r="AM112" s="85">
        <v>1214500</v>
      </c>
      <c r="AN112" s="85">
        <v>0.22</v>
      </c>
      <c r="AO112"/>
      <c r="AP112"/>
      <c r="AQ112"/>
      <c r="AR112"/>
      <c r="AS112"/>
      <c r="AT112"/>
      <c r="AU112"/>
      <c r="AV112"/>
      <c r="AW112"/>
      <c r="AX112"/>
      <c r="AY112"/>
      <c r="AZ112"/>
      <c r="BA112"/>
    </row>
    <row r="113" spans="1:53" s="54" customFormat="1" ht="66.75" customHeight="1">
      <c r="A113" s="354"/>
      <c r="B113" s="252" t="s">
        <v>58</v>
      </c>
      <c r="C113" s="85" t="s">
        <v>147</v>
      </c>
      <c r="D113" s="85" t="s">
        <v>1092</v>
      </c>
      <c r="E113" s="85" t="s">
        <v>406</v>
      </c>
      <c r="F113" s="85">
        <v>6</v>
      </c>
      <c r="G113" s="85" t="s">
        <v>62</v>
      </c>
      <c r="H113" s="85">
        <v>2023</v>
      </c>
      <c r="I113" s="85">
        <v>2023</v>
      </c>
      <c r="J113" s="85"/>
      <c r="K113" s="41" t="s">
        <v>64</v>
      </c>
      <c r="L113" s="85"/>
      <c r="M113" s="85" t="s">
        <v>62</v>
      </c>
      <c r="N113" s="85" t="s">
        <v>65</v>
      </c>
      <c r="O113" s="85" t="s">
        <v>106</v>
      </c>
      <c r="P113" s="85" t="s">
        <v>150</v>
      </c>
      <c r="Q113" s="85">
        <v>1</v>
      </c>
      <c r="R113" s="85" t="s">
        <v>64</v>
      </c>
      <c r="S113" s="85" t="s">
        <v>64</v>
      </c>
      <c r="T113" s="90">
        <v>2500000</v>
      </c>
      <c r="U113" s="90">
        <v>0</v>
      </c>
      <c r="V113" s="90">
        <v>0</v>
      </c>
      <c r="W113" s="90">
        <v>2500000</v>
      </c>
      <c r="X113" s="85">
        <v>0</v>
      </c>
      <c r="Y113" s="85"/>
      <c r="Z113" s="85"/>
      <c r="AA113" s="85"/>
      <c r="AB113" s="90">
        <v>315562.926815913</v>
      </c>
      <c r="AC113" s="90">
        <v>291409.84746802802</v>
      </c>
      <c r="AD113" s="90">
        <v>556953.48301103699</v>
      </c>
      <c r="AE113" s="90">
        <v>65438.490901116202</v>
      </c>
      <c r="AF113" s="90">
        <v>246341.255247925</v>
      </c>
      <c r="AG113" s="90">
        <v>142671.10862289299</v>
      </c>
      <c r="AH113" s="90">
        <v>189813.41179590201</v>
      </c>
      <c r="AI113" s="90">
        <v>691809.47613719001</v>
      </c>
      <c r="AJ113" s="85"/>
      <c r="AK113" s="85"/>
      <c r="AL113" s="85" t="s">
        <v>67</v>
      </c>
      <c r="AM113" s="85">
        <v>2500000</v>
      </c>
      <c r="AN113" s="85">
        <v>0.04</v>
      </c>
      <c r="AO113"/>
      <c r="AP113"/>
      <c r="AQ113"/>
      <c r="AR113"/>
      <c r="AS113"/>
      <c r="AT113"/>
      <c r="AU113"/>
      <c r="AV113"/>
      <c r="AW113"/>
      <c r="AX113"/>
      <c r="AY113"/>
      <c r="AZ113"/>
      <c r="BA113"/>
    </row>
    <row r="114" spans="1:53" s="54" customFormat="1" ht="66.75" customHeight="1">
      <c r="A114" s="354"/>
      <c r="B114" s="252" t="s">
        <v>58</v>
      </c>
      <c r="C114" s="85" t="s">
        <v>147</v>
      </c>
      <c r="D114" s="85" t="s">
        <v>1093</v>
      </c>
      <c r="E114" s="85" t="s">
        <v>237</v>
      </c>
      <c r="F114" s="85">
        <v>6</v>
      </c>
      <c r="G114" s="85" t="s">
        <v>62</v>
      </c>
      <c r="H114" s="85">
        <v>2023</v>
      </c>
      <c r="I114" s="85">
        <v>2023</v>
      </c>
      <c r="J114" s="85"/>
      <c r="K114" s="41" t="s">
        <v>64</v>
      </c>
      <c r="L114" s="85"/>
      <c r="M114" s="85" t="s">
        <v>170</v>
      </c>
      <c r="N114" s="85" t="s">
        <v>65</v>
      </c>
      <c r="O114" s="85" t="s">
        <v>106</v>
      </c>
      <c r="P114" s="85" t="s">
        <v>150</v>
      </c>
      <c r="Q114" s="85">
        <v>1</v>
      </c>
      <c r="R114" s="85" t="s">
        <v>64</v>
      </c>
      <c r="S114" s="85" t="s">
        <v>151</v>
      </c>
      <c r="T114" s="90">
        <v>2565500</v>
      </c>
      <c r="U114" s="90">
        <v>0</v>
      </c>
      <c r="V114" s="90">
        <v>0</v>
      </c>
      <c r="W114" s="90">
        <v>2565500</v>
      </c>
      <c r="X114" s="85">
        <v>0</v>
      </c>
      <c r="Y114" s="85"/>
      <c r="Z114" s="85"/>
      <c r="AA114" s="85"/>
      <c r="AB114" s="90">
        <v>323830.675498489</v>
      </c>
      <c r="AC114" s="90">
        <v>299044.78547169</v>
      </c>
      <c r="AD114" s="90">
        <v>571545.66426592704</v>
      </c>
      <c r="AE114" s="90">
        <v>67152.979362725499</v>
      </c>
      <c r="AF114" s="90">
        <v>252795.39613541999</v>
      </c>
      <c r="AG114" s="90">
        <v>146409.09166881299</v>
      </c>
      <c r="AH114" s="90">
        <v>194786.52318495401</v>
      </c>
      <c r="AI114" s="90">
        <v>709934.88441198401</v>
      </c>
      <c r="AJ114" s="85"/>
      <c r="AK114" s="85"/>
      <c r="AL114" s="85" t="s">
        <v>67</v>
      </c>
      <c r="AM114" s="85">
        <v>2565500</v>
      </c>
      <c r="AN114" s="85">
        <v>0.22</v>
      </c>
      <c r="AO114"/>
      <c r="AP114"/>
      <c r="AQ114"/>
      <c r="AR114"/>
      <c r="AS114"/>
      <c r="AT114"/>
      <c r="AU114"/>
      <c r="AV114"/>
      <c r="AW114"/>
      <c r="AX114"/>
      <c r="AY114"/>
      <c r="AZ114"/>
      <c r="BA114"/>
    </row>
    <row r="115" spans="1:53" s="54" customFormat="1" ht="66.75" customHeight="1">
      <c r="A115" s="354"/>
      <c r="B115" s="252" t="s">
        <v>58</v>
      </c>
      <c r="C115" s="85" t="s">
        <v>147</v>
      </c>
      <c r="D115" s="85" t="s">
        <v>1094</v>
      </c>
      <c r="E115" s="85" t="s">
        <v>237</v>
      </c>
      <c r="F115" s="85">
        <v>66</v>
      </c>
      <c r="G115" s="85" t="s">
        <v>190</v>
      </c>
      <c r="H115" s="85">
        <v>2023</v>
      </c>
      <c r="I115" s="85">
        <v>2023</v>
      </c>
      <c r="J115" s="85"/>
      <c r="K115" s="41" t="s">
        <v>64</v>
      </c>
      <c r="L115" s="85"/>
      <c r="M115" s="85" t="s">
        <v>151</v>
      </c>
      <c r="N115" s="85" t="s">
        <v>65</v>
      </c>
      <c r="O115" s="85" t="s">
        <v>106</v>
      </c>
      <c r="P115" s="85" t="s">
        <v>150</v>
      </c>
      <c r="Q115" s="85">
        <v>1</v>
      </c>
      <c r="R115" s="85" t="s">
        <v>64</v>
      </c>
      <c r="S115" s="85" t="s">
        <v>64</v>
      </c>
      <c r="T115" s="90">
        <v>640841</v>
      </c>
      <c r="U115" s="90">
        <v>640841</v>
      </c>
      <c r="V115" s="90">
        <v>2104645</v>
      </c>
      <c r="W115" s="90">
        <v>3386327</v>
      </c>
      <c r="X115" s="85">
        <v>0</v>
      </c>
      <c r="Y115" s="85"/>
      <c r="Z115" s="85"/>
      <c r="AA115" s="85"/>
      <c r="AB115" s="90">
        <v>64630.035582046999</v>
      </c>
      <c r="AC115" s="90">
        <v>66878.844911389795</v>
      </c>
      <c r="AD115" s="90">
        <v>167021.63101851099</v>
      </c>
      <c r="AE115" s="90">
        <v>30994.829986889399</v>
      </c>
      <c r="AF115" s="90">
        <v>79106.558566960201</v>
      </c>
      <c r="AG115" s="90">
        <v>35505.810801093103</v>
      </c>
      <c r="AH115" s="90">
        <v>52230.817647180796</v>
      </c>
      <c r="AI115" s="90">
        <v>144472.47148592901</v>
      </c>
      <c r="AJ115" s="85"/>
      <c r="AK115" s="85" t="s">
        <v>1095</v>
      </c>
      <c r="AL115" s="85" t="s">
        <v>67</v>
      </c>
      <c r="AM115" s="85">
        <v>3386327</v>
      </c>
      <c r="AN115" s="85">
        <v>0.22</v>
      </c>
      <c r="AO115"/>
      <c r="AP115"/>
      <c r="AQ115"/>
      <c r="AR115"/>
      <c r="AS115"/>
      <c r="AT115"/>
      <c r="AU115"/>
      <c r="AV115"/>
      <c r="AW115"/>
      <c r="AX115"/>
      <c r="AY115"/>
      <c r="AZ115"/>
      <c r="BA115"/>
    </row>
    <row r="116" spans="1:53" s="54" customFormat="1" ht="66.75" customHeight="1">
      <c r="A116" s="354"/>
      <c r="B116" s="252" t="s">
        <v>58</v>
      </c>
      <c r="C116" s="85" t="s">
        <v>147</v>
      </c>
      <c r="D116" s="85" t="s">
        <v>1096</v>
      </c>
      <c r="E116" s="85" t="s">
        <v>189</v>
      </c>
      <c r="F116" s="85">
        <v>36</v>
      </c>
      <c r="G116" s="85" t="s">
        <v>62</v>
      </c>
      <c r="H116" s="85">
        <v>2023</v>
      </c>
      <c r="I116" s="85">
        <v>2023</v>
      </c>
      <c r="J116" s="85" t="s">
        <v>64</v>
      </c>
      <c r="K116" s="41" t="s">
        <v>64</v>
      </c>
      <c r="L116" s="85"/>
      <c r="M116" s="85" t="s">
        <v>170</v>
      </c>
      <c r="N116" s="85" t="s">
        <v>65</v>
      </c>
      <c r="O116" s="85" t="s">
        <v>106</v>
      </c>
      <c r="P116" s="85" t="s">
        <v>191</v>
      </c>
      <c r="Q116" s="85">
        <v>1</v>
      </c>
      <c r="R116" s="85" t="s">
        <v>64</v>
      </c>
      <c r="S116" s="85" t="s">
        <v>151</v>
      </c>
      <c r="T116" s="90">
        <v>561946495.77900004</v>
      </c>
      <c r="U116" s="90">
        <v>557199094.10000002</v>
      </c>
      <c r="V116" s="90">
        <v>835798641.14999998</v>
      </c>
      <c r="W116" s="90">
        <v>1954944231.029</v>
      </c>
      <c r="X116" s="85">
        <v>0</v>
      </c>
      <c r="Y116" s="85"/>
      <c r="Z116" s="85" t="s">
        <v>739</v>
      </c>
      <c r="AA116" s="85" t="s">
        <v>740</v>
      </c>
      <c r="AB116" s="90">
        <v>55425241.948172897</v>
      </c>
      <c r="AC116" s="90">
        <v>73621558.843977094</v>
      </c>
      <c r="AD116" s="90">
        <v>111243732.09369101</v>
      </c>
      <c r="AE116" s="90">
        <v>21837358.948189601</v>
      </c>
      <c r="AF116" s="90">
        <v>71156434.604126707</v>
      </c>
      <c r="AG116" s="90">
        <v>20662690.2824356</v>
      </c>
      <c r="AH116" s="90">
        <v>45208319.292335898</v>
      </c>
      <c r="AI116" s="90">
        <v>162791159.76607201</v>
      </c>
      <c r="AJ116" s="85"/>
      <c r="AK116" s="85"/>
      <c r="AL116" s="85" t="s">
        <v>67</v>
      </c>
      <c r="AM116" s="85">
        <v>1954944231.029</v>
      </c>
      <c r="AN116" s="85">
        <v>0.1</v>
      </c>
      <c r="AO116"/>
      <c r="AP116"/>
      <c r="AQ116"/>
      <c r="AR116"/>
      <c r="AS116"/>
      <c r="AT116"/>
      <c r="AU116"/>
      <c r="AV116"/>
      <c r="AW116"/>
      <c r="AX116"/>
      <c r="AY116"/>
      <c r="AZ116"/>
      <c r="BA116"/>
    </row>
    <row r="117" spans="1:53" s="54" customFormat="1" ht="66.75" customHeight="1">
      <c r="A117" s="354"/>
      <c r="B117" s="252" t="s">
        <v>58</v>
      </c>
      <c r="C117" s="85" t="s">
        <v>147</v>
      </c>
      <c r="D117" s="85" t="s">
        <v>1097</v>
      </c>
      <c r="E117" s="85" t="s">
        <v>189</v>
      </c>
      <c r="F117" s="85">
        <v>36</v>
      </c>
      <c r="G117" s="85" t="s">
        <v>62</v>
      </c>
      <c r="H117" s="85">
        <v>2023</v>
      </c>
      <c r="I117" s="85">
        <v>2023</v>
      </c>
      <c r="J117" s="85" t="s">
        <v>64</v>
      </c>
      <c r="K117" s="41" t="s">
        <v>64</v>
      </c>
      <c r="L117" s="85"/>
      <c r="M117" s="85" t="s">
        <v>170</v>
      </c>
      <c r="N117" s="85" t="s">
        <v>65</v>
      </c>
      <c r="O117" s="85" t="s">
        <v>106</v>
      </c>
      <c r="P117" s="85" t="s">
        <v>191</v>
      </c>
      <c r="Q117" s="85">
        <v>1</v>
      </c>
      <c r="R117" s="85" t="s">
        <v>64</v>
      </c>
      <c r="S117" s="85" t="s">
        <v>151</v>
      </c>
      <c r="T117" s="90">
        <v>19118608.941380899</v>
      </c>
      <c r="U117" s="90">
        <v>18776483.170000002</v>
      </c>
      <c r="V117" s="90">
        <v>28164724.754999999</v>
      </c>
      <c r="W117" s="90">
        <v>66059816.8663809</v>
      </c>
      <c r="X117" s="85">
        <v>0</v>
      </c>
      <c r="Y117" s="85"/>
      <c r="Z117" s="85" t="s">
        <v>739</v>
      </c>
      <c r="AA117" s="85" t="s">
        <v>740</v>
      </c>
      <c r="AB117" s="90">
        <v>1885684.0184039101</v>
      </c>
      <c r="AC117" s="90">
        <v>2504761.2250729501</v>
      </c>
      <c r="AD117" s="90">
        <v>3784747.1726480001</v>
      </c>
      <c r="AE117" s="90">
        <v>742953.16222986998</v>
      </c>
      <c r="AF117" s="90">
        <v>2420892.4818961001</v>
      </c>
      <c r="AG117" s="90">
        <v>702988.44846274797</v>
      </c>
      <c r="AH117" s="90">
        <v>1538082.68925868</v>
      </c>
      <c r="AI117" s="90">
        <v>5538499.7434086502</v>
      </c>
      <c r="AJ117" s="85"/>
      <c r="AK117" s="85" t="s">
        <v>1098</v>
      </c>
      <c r="AL117" s="85" t="s">
        <v>67</v>
      </c>
      <c r="AM117" s="85">
        <v>66059816.8663809</v>
      </c>
      <c r="AN117" s="85">
        <v>0.1</v>
      </c>
      <c r="AO117"/>
      <c r="AP117"/>
      <c r="AQ117"/>
      <c r="AR117"/>
      <c r="AS117"/>
      <c r="AT117"/>
      <c r="AU117"/>
      <c r="AV117"/>
      <c r="AW117"/>
      <c r="AX117"/>
      <c r="AY117"/>
      <c r="AZ117"/>
      <c r="BA117"/>
    </row>
    <row r="118" spans="1:53" s="54" customFormat="1" ht="66.75" customHeight="1">
      <c r="A118" s="354"/>
      <c r="B118" s="252" t="s">
        <v>58</v>
      </c>
      <c r="C118" s="85" t="s">
        <v>147</v>
      </c>
      <c r="D118" s="85" t="s">
        <v>1099</v>
      </c>
      <c r="E118" s="85" t="s">
        <v>189</v>
      </c>
      <c r="F118" s="85">
        <v>36</v>
      </c>
      <c r="G118" s="85" t="s">
        <v>62</v>
      </c>
      <c r="H118" s="85">
        <v>2023</v>
      </c>
      <c r="I118" s="85">
        <v>2023</v>
      </c>
      <c r="J118" s="85" t="s">
        <v>64</v>
      </c>
      <c r="K118" s="41" t="s">
        <v>64</v>
      </c>
      <c r="L118" s="85"/>
      <c r="M118" s="85" t="s">
        <v>170</v>
      </c>
      <c r="N118" s="85" t="s">
        <v>65</v>
      </c>
      <c r="O118" s="85" t="s">
        <v>106</v>
      </c>
      <c r="P118" s="85" t="s">
        <v>191</v>
      </c>
      <c r="Q118" s="85">
        <v>1</v>
      </c>
      <c r="R118" s="85" t="s">
        <v>64</v>
      </c>
      <c r="S118" s="85" t="s">
        <v>151</v>
      </c>
      <c r="T118" s="90">
        <v>5422438.3086989997</v>
      </c>
      <c r="U118" s="90">
        <v>5231267.38</v>
      </c>
      <c r="V118" s="90">
        <v>7846901.0700000003</v>
      </c>
      <c r="W118" s="90">
        <v>18500606.758699</v>
      </c>
      <c r="X118" s="85">
        <v>0</v>
      </c>
      <c r="Y118" s="85"/>
      <c r="Z118" s="85" t="s">
        <v>739</v>
      </c>
      <c r="AA118" s="85" t="s">
        <v>740</v>
      </c>
      <c r="AB118" s="90">
        <v>534819.52012541494</v>
      </c>
      <c r="AC118" s="90">
        <v>710402.79460825701</v>
      </c>
      <c r="AD118" s="90">
        <v>1073433.6436625901</v>
      </c>
      <c r="AE118" s="90">
        <v>210717.09248284501</v>
      </c>
      <c r="AF118" s="90">
        <v>686615.86077332497</v>
      </c>
      <c r="AG118" s="90">
        <v>199382.261816479</v>
      </c>
      <c r="AH118" s="90">
        <v>436232.49587637902</v>
      </c>
      <c r="AI118" s="90">
        <v>1570834.63935371</v>
      </c>
      <c r="AJ118" s="85"/>
      <c r="AK118" s="85" t="s">
        <v>1100</v>
      </c>
      <c r="AL118" s="85" t="s">
        <v>67</v>
      </c>
      <c r="AM118" s="85">
        <v>18500606.758699</v>
      </c>
      <c r="AN118" s="85">
        <v>0.1</v>
      </c>
      <c r="AO118"/>
      <c r="AP118"/>
      <c r="AQ118"/>
      <c r="AR118"/>
      <c r="AS118"/>
      <c r="AT118"/>
      <c r="AU118"/>
      <c r="AV118"/>
      <c r="AW118"/>
      <c r="AX118"/>
      <c r="AY118"/>
      <c r="AZ118"/>
      <c r="BA118"/>
    </row>
    <row r="119" spans="1:53" s="54" customFormat="1" ht="66.75" customHeight="1">
      <c r="A119" s="354"/>
      <c r="B119" s="345" t="s">
        <v>58</v>
      </c>
      <c r="C119" s="85" t="s">
        <v>147</v>
      </c>
      <c r="D119" s="85" t="s">
        <v>1101</v>
      </c>
      <c r="E119" s="85" t="s">
        <v>310</v>
      </c>
      <c r="F119" s="85">
        <v>12</v>
      </c>
      <c r="G119" s="85" t="s">
        <v>62</v>
      </c>
      <c r="H119" s="85">
        <v>2023</v>
      </c>
      <c r="I119" s="85">
        <v>2023</v>
      </c>
      <c r="J119" s="85" t="s">
        <v>64</v>
      </c>
      <c r="K119" s="41" t="s">
        <v>64</v>
      </c>
      <c r="L119" s="85"/>
      <c r="M119" s="85" t="s">
        <v>170</v>
      </c>
      <c r="N119" s="85" t="s">
        <v>65</v>
      </c>
      <c r="O119" s="85" t="s">
        <v>106</v>
      </c>
      <c r="P119" s="85" t="s">
        <v>931</v>
      </c>
      <c r="Q119" s="85">
        <v>1</v>
      </c>
      <c r="R119" s="85" t="s">
        <v>64</v>
      </c>
      <c r="S119" s="85" t="s">
        <v>151</v>
      </c>
      <c r="T119" s="90">
        <v>7500000</v>
      </c>
      <c r="U119" s="90">
        <v>0</v>
      </c>
      <c r="V119" s="90">
        <v>0</v>
      </c>
      <c r="W119" s="90">
        <v>7500000</v>
      </c>
      <c r="X119" s="85">
        <v>0</v>
      </c>
      <c r="Y119" s="85"/>
      <c r="Z119" s="85"/>
      <c r="AA119" s="85"/>
      <c r="AB119" s="90">
        <v>946688.78044773801</v>
      </c>
      <c r="AC119" s="90">
        <v>874229.54240408295</v>
      </c>
      <c r="AD119" s="90">
        <v>1670860.4490331099</v>
      </c>
      <c r="AE119" s="90">
        <v>196315.47270334899</v>
      </c>
      <c r="AF119" s="90">
        <v>739023.76574377401</v>
      </c>
      <c r="AG119" s="90">
        <v>428013.32586868003</v>
      </c>
      <c r="AH119" s="90">
        <v>569440.23538770503</v>
      </c>
      <c r="AI119" s="90">
        <v>2075428.4284115699</v>
      </c>
      <c r="AJ119" s="85"/>
      <c r="AK119" s="85"/>
      <c r="AL119" s="85" t="s">
        <v>67</v>
      </c>
      <c r="AM119" s="85">
        <v>7500000</v>
      </c>
      <c r="AN119" s="85">
        <v>0.04</v>
      </c>
      <c r="AO119"/>
      <c r="AP119"/>
      <c r="AQ119"/>
      <c r="AR119"/>
      <c r="AS119"/>
      <c r="AT119"/>
      <c r="AU119"/>
      <c r="AV119"/>
      <c r="AW119"/>
      <c r="AX119"/>
      <c r="AY119"/>
      <c r="AZ119"/>
      <c r="BA119"/>
    </row>
    <row r="120" spans="1:53" s="54" customFormat="1" ht="66.75" customHeight="1">
      <c r="A120" s="354"/>
      <c r="B120" s="252" t="s">
        <v>58</v>
      </c>
      <c r="C120" s="85" t="s">
        <v>147</v>
      </c>
      <c r="D120" s="85" t="s">
        <v>1102</v>
      </c>
      <c r="E120" s="85" t="s">
        <v>310</v>
      </c>
      <c r="F120" s="85">
        <v>12</v>
      </c>
      <c r="G120" s="85" t="s">
        <v>190</v>
      </c>
      <c r="H120" s="85">
        <v>2023</v>
      </c>
      <c r="I120" s="85">
        <v>2023</v>
      </c>
      <c r="J120" s="85"/>
      <c r="K120" s="41" t="s">
        <v>64</v>
      </c>
      <c r="L120" s="85"/>
      <c r="M120" s="85" t="s">
        <v>62</v>
      </c>
      <c r="N120" s="85" t="s">
        <v>65</v>
      </c>
      <c r="O120" s="85" t="s">
        <v>106</v>
      </c>
      <c r="P120" s="85" t="s">
        <v>313</v>
      </c>
      <c r="Q120" s="85">
        <v>1</v>
      </c>
      <c r="R120" s="85" t="s">
        <v>64</v>
      </c>
      <c r="S120" s="85" t="s">
        <v>64</v>
      </c>
      <c r="T120" s="90">
        <v>1123776</v>
      </c>
      <c r="U120" s="90">
        <v>0</v>
      </c>
      <c r="V120" s="90">
        <v>0</v>
      </c>
      <c r="W120" s="90">
        <v>1123776</v>
      </c>
      <c r="X120" s="85">
        <v>0</v>
      </c>
      <c r="Y120" s="85"/>
      <c r="Z120" s="85"/>
      <c r="AA120" s="85"/>
      <c r="AB120" s="90">
        <v>113334.950270427</v>
      </c>
      <c r="AC120" s="90">
        <v>117278.452563338</v>
      </c>
      <c r="AD120" s="90">
        <v>292888.408231462</v>
      </c>
      <c r="AE120" s="90">
        <v>54352.399523979599</v>
      </c>
      <c r="AF120" s="90">
        <v>138720.91823111201</v>
      </c>
      <c r="AG120" s="90">
        <v>62262.835927802902</v>
      </c>
      <c r="AH120" s="90">
        <v>91591.735441830795</v>
      </c>
      <c r="AI120" s="90">
        <v>253346.29981004799</v>
      </c>
      <c r="AJ120" s="85"/>
      <c r="AK120" s="85"/>
      <c r="AL120" s="85" t="s">
        <v>67</v>
      </c>
      <c r="AM120" s="85">
        <v>1123776</v>
      </c>
      <c r="AN120" s="85">
        <v>0.22</v>
      </c>
      <c r="AO120"/>
      <c r="AP120"/>
      <c r="AQ120"/>
      <c r="AR120"/>
      <c r="AS120"/>
      <c r="AT120"/>
      <c r="AU120"/>
      <c r="AV120"/>
      <c r="AW120"/>
      <c r="AX120"/>
      <c r="AY120"/>
      <c r="AZ120"/>
      <c r="BA120"/>
    </row>
    <row r="121" spans="1:53" s="54" customFormat="1" ht="66.75" customHeight="1">
      <c r="A121" s="354"/>
      <c r="B121" s="252" t="s">
        <v>58</v>
      </c>
      <c r="C121" s="85" t="s">
        <v>147</v>
      </c>
      <c r="D121" s="85" t="s">
        <v>803</v>
      </c>
      <c r="E121" s="85" t="s">
        <v>310</v>
      </c>
      <c r="F121" s="85">
        <v>12</v>
      </c>
      <c r="G121" s="85" t="s">
        <v>62</v>
      </c>
      <c r="H121" s="85">
        <v>2023</v>
      </c>
      <c r="I121" s="85">
        <v>2023</v>
      </c>
      <c r="J121" s="85"/>
      <c r="K121" s="41" t="s">
        <v>64</v>
      </c>
      <c r="L121" s="85"/>
      <c r="M121" s="85" t="s">
        <v>62</v>
      </c>
      <c r="N121" s="85" t="s">
        <v>65</v>
      </c>
      <c r="O121" s="85" t="s">
        <v>106</v>
      </c>
      <c r="P121" s="85" t="s">
        <v>313</v>
      </c>
      <c r="Q121" s="85">
        <v>1</v>
      </c>
      <c r="R121" s="85" t="s">
        <v>64</v>
      </c>
      <c r="S121" s="85" t="s">
        <v>64</v>
      </c>
      <c r="T121" s="90">
        <v>1099110.2</v>
      </c>
      <c r="U121" s="90">
        <v>0</v>
      </c>
      <c r="V121" s="90">
        <v>0</v>
      </c>
      <c r="W121" s="90">
        <v>1099110.2</v>
      </c>
      <c r="X121" s="85">
        <v>0</v>
      </c>
      <c r="Y121" s="85"/>
      <c r="Z121" s="85"/>
      <c r="AA121" s="85"/>
      <c r="AB121" s="90">
        <v>110847.35735477399</v>
      </c>
      <c r="AC121" s="90">
        <v>114704.303573471</v>
      </c>
      <c r="AD121" s="90">
        <v>286459.78998391499</v>
      </c>
      <c r="AE121" s="90">
        <v>53159.416744334398</v>
      </c>
      <c r="AF121" s="90">
        <v>135676.12778808401</v>
      </c>
      <c r="AG121" s="90">
        <v>60896.226693909302</v>
      </c>
      <c r="AH121" s="90">
        <v>89581.385133529897</v>
      </c>
      <c r="AI121" s="90">
        <v>247785.59272798299</v>
      </c>
      <c r="AJ121" s="85"/>
      <c r="AK121" s="85"/>
      <c r="AL121" s="85" t="s">
        <v>67</v>
      </c>
      <c r="AM121" s="85">
        <v>1099110.2</v>
      </c>
      <c r="AN121" s="85">
        <v>0.22</v>
      </c>
      <c r="AO121"/>
      <c r="AP121"/>
      <c r="AQ121"/>
      <c r="AR121"/>
      <c r="AS121"/>
      <c r="AT121"/>
      <c r="AU121"/>
      <c r="AV121"/>
      <c r="AW121"/>
      <c r="AX121"/>
      <c r="AY121"/>
      <c r="AZ121"/>
      <c r="BA121"/>
    </row>
    <row r="122" spans="1:53" s="54" customFormat="1" ht="38.25">
      <c r="A122" s="354"/>
      <c r="B122" s="252" t="s">
        <v>58</v>
      </c>
      <c r="C122" s="85" t="s">
        <v>147</v>
      </c>
      <c r="D122" s="85" t="s">
        <v>804</v>
      </c>
      <c r="E122" s="85" t="s">
        <v>310</v>
      </c>
      <c r="F122" s="85">
        <v>12</v>
      </c>
      <c r="G122" s="85" t="s">
        <v>62</v>
      </c>
      <c r="H122" s="85">
        <v>2023</v>
      </c>
      <c r="I122" s="85">
        <v>2023</v>
      </c>
      <c r="J122" s="85"/>
      <c r="K122" s="41" t="s">
        <v>64</v>
      </c>
      <c r="L122" s="85"/>
      <c r="M122" s="85" t="s">
        <v>62</v>
      </c>
      <c r="N122" s="85" t="s">
        <v>65</v>
      </c>
      <c r="O122" s="85" t="s">
        <v>106</v>
      </c>
      <c r="P122" s="85" t="s">
        <v>313</v>
      </c>
      <c r="Q122" s="85">
        <v>1</v>
      </c>
      <c r="R122" s="85" t="s">
        <v>64</v>
      </c>
      <c r="S122" s="85" t="s">
        <v>64</v>
      </c>
      <c r="T122" s="90">
        <v>2069796</v>
      </c>
      <c r="U122" s="90">
        <v>0</v>
      </c>
      <c r="V122" s="90">
        <v>0</v>
      </c>
      <c r="W122" s="90">
        <v>2069796</v>
      </c>
      <c r="X122" s="85">
        <v>0</v>
      </c>
      <c r="Y122" s="85"/>
      <c r="Z122" s="85"/>
      <c r="AA122" s="85"/>
      <c r="AB122" s="90">
        <v>208742.86933510599</v>
      </c>
      <c r="AC122" s="90">
        <v>216006.10086154699</v>
      </c>
      <c r="AD122" s="90">
        <v>539448.48066149105</v>
      </c>
      <c r="AE122" s="90">
        <v>100107.47615639999</v>
      </c>
      <c r="AF122" s="90">
        <v>255499.31807680801</v>
      </c>
      <c r="AG122" s="90">
        <v>114677.096460525</v>
      </c>
      <c r="AH122" s="90">
        <v>168695.72552764899</v>
      </c>
      <c r="AI122" s="90">
        <v>466618.93292047299</v>
      </c>
      <c r="AJ122" s="85"/>
      <c r="AK122" s="85"/>
      <c r="AL122" s="85" t="s">
        <v>67</v>
      </c>
      <c r="AM122" s="85">
        <v>2069796</v>
      </c>
      <c r="AN122" s="85">
        <v>0.22</v>
      </c>
      <c r="AO122"/>
      <c r="AP122"/>
      <c r="AQ122"/>
      <c r="AR122"/>
      <c r="AS122"/>
      <c r="AT122"/>
      <c r="AU122"/>
      <c r="AV122"/>
      <c r="AW122"/>
      <c r="AX122"/>
      <c r="AY122"/>
      <c r="AZ122"/>
      <c r="BA122"/>
    </row>
    <row r="123" spans="1:53" s="54" customFormat="1" ht="51">
      <c r="A123" s="354"/>
      <c r="B123" s="252" t="s">
        <v>58</v>
      </c>
      <c r="C123" s="85" t="s">
        <v>147</v>
      </c>
      <c r="D123" s="85" t="s">
        <v>805</v>
      </c>
      <c r="E123" s="85" t="s">
        <v>310</v>
      </c>
      <c r="F123" s="85">
        <v>12</v>
      </c>
      <c r="G123" s="85" t="s">
        <v>62</v>
      </c>
      <c r="H123" s="85">
        <v>2023</v>
      </c>
      <c r="I123" s="85">
        <v>2023</v>
      </c>
      <c r="J123" s="85"/>
      <c r="K123" s="41" t="s">
        <v>64</v>
      </c>
      <c r="L123" s="85"/>
      <c r="M123" s="85" t="s">
        <v>62</v>
      </c>
      <c r="N123" s="85" t="s">
        <v>65</v>
      </c>
      <c r="O123" s="85" t="s">
        <v>106</v>
      </c>
      <c r="P123" s="85" t="s">
        <v>313</v>
      </c>
      <c r="Q123" s="85">
        <v>1</v>
      </c>
      <c r="R123" s="85" t="s">
        <v>64</v>
      </c>
      <c r="S123" s="85" t="s">
        <v>64</v>
      </c>
      <c r="T123" s="90">
        <v>1631172.84</v>
      </c>
      <c r="U123" s="90">
        <v>0</v>
      </c>
      <c r="V123" s="90">
        <v>0</v>
      </c>
      <c r="W123" s="90">
        <v>1631172.84</v>
      </c>
      <c r="X123" s="85">
        <v>0</v>
      </c>
      <c r="Y123" s="85"/>
      <c r="Z123" s="85"/>
      <c r="AA123" s="85"/>
      <c r="AB123" s="90">
        <v>164506.88811993701</v>
      </c>
      <c r="AC123" s="90">
        <v>170230.92372371801</v>
      </c>
      <c r="AD123" s="90">
        <v>425130.645838667</v>
      </c>
      <c r="AE123" s="90">
        <v>78893.087138668707</v>
      </c>
      <c r="AF123" s="90">
        <v>201354.89115130701</v>
      </c>
      <c r="AG123" s="90">
        <v>90375.169879769906</v>
      </c>
      <c r="AH123" s="90">
        <v>132946.38008035399</v>
      </c>
      <c r="AI123" s="90">
        <v>367734.85406757798</v>
      </c>
      <c r="AJ123" s="85"/>
      <c r="AK123" s="85"/>
      <c r="AL123" s="85" t="s">
        <v>67</v>
      </c>
      <c r="AM123" s="85">
        <v>1631172.84</v>
      </c>
      <c r="AN123" s="85">
        <v>0.22</v>
      </c>
      <c r="AO123"/>
      <c r="AP123"/>
      <c r="AQ123"/>
      <c r="AR123"/>
      <c r="AS123"/>
      <c r="AT123"/>
      <c r="AU123"/>
      <c r="AV123"/>
      <c r="AW123"/>
      <c r="AX123"/>
      <c r="AY123"/>
      <c r="AZ123"/>
      <c r="BA123"/>
    </row>
    <row r="124" spans="1:53" s="54" customFormat="1" ht="51">
      <c r="A124" s="354"/>
      <c r="B124" s="252" t="s">
        <v>58</v>
      </c>
      <c r="C124" s="85" t="s">
        <v>147</v>
      </c>
      <c r="D124" s="85" t="s">
        <v>1103</v>
      </c>
      <c r="E124" s="85" t="s">
        <v>310</v>
      </c>
      <c r="F124" s="85">
        <v>12</v>
      </c>
      <c r="G124" s="85" t="s">
        <v>62</v>
      </c>
      <c r="H124" s="85">
        <v>2023</v>
      </c>
      <c r="I124" s="85">
        <v>2023</v>
      </c>
      <c r="J124" s="85"/>
      <c r="K124" s="41" t="s">
        <v>64</v>
      </c>
      <c r="L124" s="85"/>
      <c r="M124" s="85" t="s">
        <v>62</v>
      </c>
      <c r="N124" s="85" t="s">
        <v>65</v>
      </c>
      <c r="O124" s="85" t="s">
        <v>106</v>
      </c>
      <c r="P124" s="85" t="s">
        <v>313</v>
      </c>
      <c r="Q124" s="85">
        <v>1</v>
      </c>
      <c r="R124" s="85" t="s">
        <v>64</v>
      </c>
      <c r="S124" s="85" t="s">
        <v>64</v>
      </c>
      <c r="T124" s="90">
        <v>1708337</v>
      </c>
      <c r="U124" s="90">
        <v>0</v>
      </c>
      <c r="V124" s="90">
        <v>0</v>
      </c>
      <c r="W124" s="90">
        <v>1708337</v>
      </c>
      <c r="X124" s="85">
        <v>0</v>
      </c>
      <c r="Y124" s="85"/>
      <c r="Z124" s="85"/>
      <c r="AA124" s="85"/>
      <c r="AB124" s="90">
        <v>172289.04064522599</v>
      </c>
      <c r="AC124" s="90">
        <v>178283.857118051</v>
      </c>
      <c r="AD124" s="90">
        <v>445241.849490389</v>
      </c>
      <c r="AE124" s="90">
        <v>82625.198567683197</v>
      </c>
      <c r="AF124" s="90">
        <v>210880.17299549299</v>
      </c>
      <c r="AG124" s="90">
        <v>94650.451994343297</v>
      </c>
      <c r="AH124" s="90">
        <v>139235.533192995</v>
      </c>
      <c r="AI124" s="90">
        <v>385130.89599581901</v>
      </c>
      <c r="AJ124" s="85"/>
      <c r="AK124" s="85"/>
      <c r="AL124" s="85" t="s">
        <v>67</v>
      </c>
      <c r="AM124" s="85">
        <v>1708337</v>
      </c>
      <c r="AN124" s="85">
        <v>0.22</v>
      </c>
      <c r="AO124"/>
      <c r="AP124"/>
      <c r="AQ124"/>
      <c r="AR124"/>
      <c r="AS124"/>
      <c r="AT124"/>
      <c r="AU124"/>
      <c r="AV124"/>
      <c r="AW124"/>
      <c r="AX124"/>
      <c r="AY124"/>
      <c r="AZ124"/>
      <c r="BA124"/>
    </row>
    <row r="125" spans="1:53" s="54" customFormat="1" ht="38.25">
      <c r="A125" s="354"/>
      <c r="B125" s="252" t="s">
        <v>58</v>
      </c>
      <c r="C125" s="85" t="s">
        <v>147</v>
      </c>
      <c r="D125" s="85" t="s">
        <v>806</v>
      </c>
      <c r="E125" s="85" t="s">
        <v>310</v>
      </c>
      <c r="F125" s="85">
        <v>12</v>
      </c>
      <c r="G125" s="85" t="s">
        <v>62</v>
      </c>
      <c r="H125" s="85">
        <v>2023</v>
      </c>
      <c r="I125" s="85">
        <v>2023</v>
      </c>
      <c r="J125" s="85"/>
      <c r="K125" s="41" t="s">
        <v>64</v>
      </c>
      <c r="L125" s="85"/>
      <c r="M125" s="85" t="s">
        <v>170</v>
      </c>
      <c r="N125" s="85" t="s">
        <v>65</v>
      </c>
      <c r="O125" s="85" t="s">
        <v>106</v>
      </c>
      <c r="P125" s="85" t="s">
        <v>313</v>
      </c>
      <c r="Q125" s="85">
        <v>1</v>
      </c>
      <c r="R125" s="85" t="s">
        <v>64</v>
      </c>
      <c r="S125" s="85" t="s">
        <v>151</v>
      </c>
      <c r="T125" s="90">
        <v>1643068.95</v>
      </c>
      <c r="U125" s="90">
        <v>0</v>
      </c>
      <c r="V125" s="90">
        <v>0</v>
      </c>
      <c r="W125" s="90">
        <v>1643068.95</v>
      </c>
      <c r="X125" s="85">
        <v>0</v>
      </c>
      <c r="Y125" s="85"/>
      <c r="Z125" s="85"/>
      <c r="AA125" s="85"/>
      <c r="AB125" s="90">
        <v>165706.63347422599</v>
      </c>
      <c r="AC125" s="90">
        <v>171472.41435203099</v>
      </c>
      <c r="AD125" s="90">
        <v>428231.11490193801</v>
      </c>
      <c r="AE125" s="90">
        <v>79468.4528018446</v>
      </c>
      <c r="AF125" s="90">
        <v>202823.36823444301</v>
      </c>
      <c r="AG125" s="90">
        <v>91034.274136409294</v>
      </c>
      <c r="AH125" s="90">
        <v>133915.95529810799</v>
      </c>
      <c r="AI125" s="90">
        <v>370416.73680100002</v>
      </c>
      <c r="AJ125" s="85"/>
      <c r="AK125" s="85"/>
      <c r="AL125" s="85" t="s">
        <v>67</v>
      </c>
      <c r="AM125" s="85">
        <v>1643068.95</v>
      </c>
      <c r="AN125" s="85">
        <v>0.22</v>
      </c>
      <c r="AO125"/>
      <c r="AP125"/>
      <c r="AQ125"/>
      <c r="AR125"/>
      <c r="AS125"/>
      <c r="AT125"/>
      <c r="AU125"/>
      <c r="AV125"/>
      <c r="AW125"/>
      <c r="AX125"/>
      <c r="AY125"/>
      <c r="AZ125"/>
      <c r="BA125"/>
    </row>
    <row r="126" spans="1:53" s="54" customFormat="1" ht="38.25">
      <c r="A126" s="354"/>
      <c r="B126" s="252" t="s">
        <v>58</v>
      </c>
      <c r="C126" s="85" t="s">
        <v>147</v>
      </c>
      <c r="D126" s="85" t="s">
        <v>862</v>
      </c>
      <c r="E126" s="85" t="s">
        <v>310</v>
      </c>
      <c r="F126" s="85">
        <v>12</v>
      </c>
      <c r="G126" s="85" t="s">
        <v>62</v>
      </c>
      <c r="H126" s="85">
        <v>2023</v>
      </c>
      <c r="I126" s="85">
        <v>2023</v>
      </c>
      <c r="J126" s="85"/>
      <c r="K126" s="41" t="s">
        <v>64</v>
      </c>
      <c r="L126" s="85"/>
      <c r="M126" s="85" t="s">
        <v>62</v>
      </c>
      <c r="N126" s="85" t="s">
        <v>65</v>
      </c>
      <c r="O126" s="85" t="s">
        <v>106</v>
      </c>
      <c r="P126" s="85" t="s">
        <v>313</v>
      </c>
      <c r="Q126" s="85">
        <v>1</v>
      </c>
      <c r="R126" s="85" t="s">
        <v>64</v>
      </c>
      <c r="S126" s="85" t="s">
        <v>64</v>
      </c>
      <c r="T126" s="90">
        <v>2161702.7999999998</v>
      </c>
      <c r="U126" s="90">
        <v>0</v>
      </c>
      <c r="V126" s="90">
        <v>0</v>
      </c>
      <c r="W126" s="90">
        <v>2161702.7999999998</v>
      </c>
      <c r="X126" s="85">
        <v>0</v>
      </c>
      <c r="Y126" s="85"/>
      <c r="Z126" s="85"/>
      <c r="AA126" s="85"/>
      <c r="AB126" s="90">
        <v>218011.84518751199</v>
      </c>
      <c r="AC126" s="90">
        <v>225597.591767251</v>
      </c>
      <c r="AD126" s="90">
        <v>563402.041119845</v>
      </c>
      <c r="AE126" s="90">
        <v>104552.62813737401</v>
      </c>
      <c r="AF126" s="90">
        <v>266844.45775560802</v>
      </c>
      <c r="AG126" s="90">
        <v>119769.194893886</v>
      </c>
      <c r="AH126" s="90">
        <v>176186.456163386</v>
      </c>
      <c r="AI126" s="90">
        <v>487338.58497513703</v>
      </c>
      <c r="AJ126" s="85"/>
      <c r="AK126" s="85"/>
      <c r="AL126" s="85" t="s">
        <v>67</v>
      </c>
      <c r="AM126" s="85">
        <v>2161702.7999999998</v>
      </c>
      <c r="AN126" s="85">
        <v>0.22</v>
      </c>
      <c r="AO126"/>
      <c r="AP126"/>
      <c r="AQ126"/>
      <c r="AR126"/>
      <c r="AS126"/>
      <c r="AT126"/>
      <c r="AU126"/>
      <c r="AV126"/>
      <c r="AW126"/>
      <c r="AX126"/>
      <c r="AY126"/>
      <c r="AZ126"/>
      <c r="BA126"/>
    </row>
    <row r="127" spans="1:53" s="54" customFormat="1" ht="51">
      <c r="A127" s="354"/>
      <c r="B127" s="252" t="s">
        <v>58</v>
      </c>
      <c r="C127" s="85" t="s">
        <v>147</v>
      </c>
      <c r="D127" s="85" t="s">
        <v>1104</v>
      </c>
      <c r="E127" s="85" t="s">
        <v>310</v>
      </c>
      <c r="F127" s="85">
        <v>12</v>
      </c>
      <c r="G127" s="85" t="s">
        <v>62</v>
      </c>
      <c r="H127" s="85">
        <v>2023</v>
      </c>
      <c r="I127" s="85">
        <v>2023</v>
      </c>
      <c r="J127" s="85"/>
      <c r="K127" s="41" t="s">
        <v>64</v>
      </c>
      <c r="L127" s="85"/>
      <c r="M127" s="85" t="s">
        <v>170</v>
      </c>
      <c r="N127" s="85" t="s">
        <v>65</v>
      </c>
      <c r="O127" s="85" t="s">
        <v>106</v>
      </c>
      <c r="P127" s="85" t="s">
        <v>313</v>
      </c>
      <c r="Q127" s="85">
        <v>1</v>
      </c>
      <c r="R127" s="85" t="s">
        <v>64</v>
      </c>
      <c r="S127" s="85" t="s">
        <v>151</v>
      </c>
      <c r="T127" s="90">
        <v>1588960</v>
      </c>
      <c r="U127" s="90">
        <v>0</v>
      </c>
      <c r="V127" s="90">
        <v>0</v>
      </c>
      <c r="W127" s="90">
        <v>1588960</v>
      </c>
      <c r="X127" s="85">
        <v>0</v>
      </c>
      <c r="Y127" s="85"/>
      <c r="Z127" s="85"/>
      <c r="AA127" s="85"/>
      <c r="AB127" s="90">
        <v>160249.64279509199</v>
      </c>
      <c r="AC127" s="90">
        <v>165825.54707080501</v>
      </c>
      <c r="AD127" s="90">
        <v>414128.76333314099</v>
      </c>
      <c r="AE127" s="90">
        <v>76851.4265722196</v>
      </c>
      <c r="AF127" s="90">
        <v>196144.06272469601</v>
      </c>
      <c r="AG127" s="90">
        <v>88036.366478587996</v>
      </c>
      <c r="AH127" s="90">
        <v>129505.88368825401</v>
      </c>
      <c r="AI127" s="90">
        <v>358218.30733720399</v>
      </c>
      <c r="AJ127" s="85"/>
      <c r="AK127" s="85"/>
      <c r="AL127" s="85" t="s">
        <v>67</v>
      </c>
      <c r="AM127" s="85">
        <v>1588960</v>
      </c>
      <c r="AN127" s="85">
        <v>0.22</v>
      </c>
      <c r="AO127"/>
      <c r="AP127"/>
      <c r="AQ127"/>
      <c r="AR127"/>
      <c r="AS127"/>
      <c r="AT127"/>
      <c r="AU127"/>
      <c r="AV127"/>
      <c r="AW127"/>
      <c r="AX127"/>
      <c r="AY127"/>
      <c r="AZ127"/>
      <c r="BA127"/>
    </row>
    <row r="128" spans="1:53" s="54" customFormat="1" ht="38.25">
      <c r="A128" s="354"/>
      <c r="B128" s="252" t="s">
        <v>58</v>
      </c>
      <c r="C128" s="85" t="s">
        <v>147</v>
      </c>
      <c r="D128" s="85" t="s">
        <v>1105</v>
      </c>
      <c r="E128" s="85" t="s">
        <v>310</v>
      </c>
      <c r="F128" s="85">
        <v>36</v>
      </c>
      <c r="G128" s="85" t="s">
        <v>64</v>
      </c>
      <c r="H128" s="85">
        <v>2023</v>
      </c>
      <c r="I128" s="85">
        <v>2024</v>
      </c>
      <c r="J128" s="85"/>
      <c r="K128" s="41"/>
      <c r="L128" s="85"/>
      <c r="M128" s="85" t="s">
        <v>64</v>
      </c>
      <c r="N128" s="85" t="s">
        <v>65</v>
      </c>
      <c r="O128" s="85" t="s">
        <v>106</v>
      </c>
      <c r="P128" s="85" t="s">
        <v>313</v>
      </c>
      <c r="Q128" s="85">
        <v>2</v>
      </c>
      <c r="R128" s="85" t="s">
        <v>64</v>
      </c>
      <c r="S128" s="85" t="s">
        <v>151</v>
      </c>
      <c r="T128" s="90">
        <v>1051484.05</v>
      </c>
      <c r="U128" s="90">
        <v>996190.38</v>
      </c>
      <c r="V128" s="90">
        <v>996190.38</v>
      </c>
      <c r="W128" s="90">
        <v>3043864.8109333301</v>
      </c>
      <c r="X128" s="85">
        <v>0</v>
      </c>
      <c r="Y128" s="85"/>
      <c r="Z128" s="85"/>
      <c r="AA128" s="85"/>
      <c r="AB128" s="90">
        <v>106044.16940466499</v>
      </c>
      <c r="AC128" s="90">
        <v>109733.98816048</v>
      </c>
      <c r="AD128" s="90">
        <v>274047.042902919</v>
      </c>
      <c r="AE128" s="90">
        <v>50855.936751356297</v>
      </c>
      <c r="AF128" s="90">
        <v>129797.070698581</v>
      </c>
      <c r="AG128" s="90">
        <v>58257.4987238131</v>
      </c>
      <c r="AH128" s="90">
        <v>85699.684749367094</v>
      </c>
      <c r="AI128" s="90">
        <v>237048.65860881799</v>
      </c>
      <c r="AJ128" s="85"/>
      <c r="AK128" s="85"/>
      <c r="AL128" s="85" t="s">
        <v>67</v>
      </c>
      <c r="AM128" s="85">
        <v>3043864.8109333301</v>
      </c>
      <c r="AN128" s="85">
        <v>0.22</v>
      </c>
      <c r="AO128"/>
      <c r="AP128"/>
      <c r="AQ128"/>
      <c r="AR128"/>
      <c r="AS128"/>
      <c r="AT128"/>
      <c r="AU128"/>
      <c r="AV128"/>
      <c r="AW128"/>
      <c r="AX128"/>
      <c r="AY128"/>
      <c r="AZ128"/>
      <c r="BA128"/>
    </row>
    <row r="129" spans="1:53" s="54" customFormat="1" ht="63.75">
      <c r="A129" s="354"/>
      <c r="B129" s="252" t="s">
        <v>58</v>
      </c>
      <c r="C129" s="85" t="s">
        <v>147</v>
      </c>
      <c r="D129" s="85" t="s">
        <v>1106</v>
      </c>
      <c r="E129" s="85" t="s">
        <v>310</v>
      </c>
      <c r="F129" s="85">
        <v>60</v>
      </c>
      <c r="G129" s="85" t="s">
        <v>64</v>
      </c>
      <c r="H129" s="85">
        <v>2023</v>
      </c>
      <c r="I129" s="85">
        <v>2023</v>
      </c>
      <c r="J129" s="85"/>
      <c r="K129" s="41"/>
      <c r="L129" s="85"/>
      <c r="M129" s="85" t="s">
        <v>64</v>
      </c>
      <c r="N129" s="85" t="s">
        <v>65</v>
      </c>
      <c r="O129" s="85" t="s">
        <v>106</v>
      </c>
      <c r="P129" s="85" t="s">
        <v>313</v>
      </c>
      <c r="Q129" s="85">
        <v>1</v>
      </c>
      <c r="R129" s="85" t="s">
        <v>64</v>
      </c>
      <c r="S129" s="85" t="s">
        <v>151</v>
      </c>
      <c r="T129" s="90">
        <v>1619166.0475000001</v>
      </c>
      <c r="U129" s="90">
        <v>1507630.86</v>
      </c>
      <c r="V129" s="90">
        <v>5276708.01</v>
      </c>
      <c r="W129" s="90">
        <v>8403504.9175000004</v>
      </c>
      <c r="X129" s="85">
        <v>0</v>
      </c>
      <c r="Y129" s="85"/>
      <c r="Z129" s="85"/>
      <c r="AA129" s="85"/>
      <c r="AB129" s="90">
        <v>163295.98022468499</v>
      </c>
      <c r="AC129" s="90">
        <v>168977.88215257801</v>
      </c>
      <c r="AD129" s="90">
        <v>422001.32972647803</v>
      </c>
      <c r="AE129" s="90">
        <v>78312.3682205199</v>
      </c>
      <c r="AF129" s="90">
        <v>199872.751222522</v>
      </c>
      <c r="AG129" s="90">
        <v>89709.933256593606</v>
      </c>
      <c r="AH129" s="90">
        <v>131967.78384572599</v>
      </c>
      <c r="AI129" s="90">
        <v>365028.01885089598</v>
      </c>
      <c r="AJ129" s="85"/>
      <c r="AK129" s="85"/>
      <c r="AL129" s="85" t="s">
        <v>67</v>
      </c>
      <c r="AM129" s="85">
        <v>8403504.9175000004</v>
      </c>
      <c r="AN129" s="85">
        <v>0.22</v>
      </c>
      <c r="AO129"/>
      <c r="AP129"/>
      <c r="AQ129"/>
      <c r="AR129"/>
      <c r="AS129"/>
      <c r="AT129"/>
      <c r="AU129"/>
      <c r="AV129"/>
      <c r="AW129"/>
      <c r="AX129"/>
      <c r="AY129"/>
      <c r="AZ129"/>
      <c r="BA129"/>
    </row>
    <row r="130" spans="1:53" s="54" customFormat="1" ht="38.25">
      <c r="A130" s="354"/>
      <c r="B130" s="252" t="s">
        <v>58</v>
      </c>
      <c r="C130" s="85" t="s">
        <v>147</v>
      </c>
      <c r="D130" s="85" t="s">
        <v>1107</v>
      </c>
      <c r="E130" s="85" t="s">
        <v>310</v>
      </c>
      <c r="F130" s="85">
        <v>36</v>
      </c>
      <c r="G130" s="85" t="s">
        <v>64</v>
      </c>
      <c r="H130" s="85">
        <v>2023</v>
      </c>
      <c r="I130" s="85">
        <v>2024</v>
      </c>
      <c r="J130" s="85"/>
      <c r="K130" s="41"/>
      <c r="L130" s="85"/>
      <c r="M130" s="85" t="s">
        <v>64</v>
      </c>
      <c r="N130" s="85" t="s">
        <v>65</v>
      </c>
      <c r="O130" s="85" t="s">
        <v>106</v>
      </c>
      <c r="P130" s="85" t="s">
        <v>313</v>
      </c>
      <c r="Q130" s="85">
        <v>1</v>
      </c>
      <c r="R130" s="85" t="s">
        <v>64</v>
      </c>
      <c r="S130" s="85" t="s">
        <v>151</v>
      </c>
      <c r="T130" s="90">
        <v>1223100</v>
      </c>
      <c r="U130" s="90">
        <v>1159000</v>
      </c>
      <c r="V130" s="90">
        <v>1738500</v>
      </c>
      <c r="W130" s="90">
        <v>4120600</v>
      </c>
      <c r="X130" s="85">
        <v>0</v>
      </c>
      <c r="Y130" s="85"/>
      <c r="Z130" s="85"/>
      <c r="AA130" s="85"/>
      <c r="AB130" s="90">
        <v>123351.964871788</v>
      </c>
      <c r="AC130" s="90">
        <v>127644.010310078</v>
      </c>
      <c r="AD130" s="90">
        <v>318775.104743206</v>
      </c>
      <c r="AE130" s="90">
        <v>59156.290806868499</v>
      </c>
      <c r="AF130" s="90">
        <v>150981.65033643099</v>
      </c>
      <c r="AG130" s="90">
        <v>67765.884503046706</v>
      </c>
      <c r="AH130" s="90">
        <v>99686.994222071997</v>
      </c>
      <c r="AI130" s="90">
        <v>275738.100206509</v>
      </c>
      <c r="AJ130" s="85"/>
      <c r="AK130" s="85" t="s">
        <v>1108</v>
      </c>
      <c r="AL130" s="85" t="s">
        <v>67</v>
      </c>
      <c r="AM130" s="85">
        <v>4120600</v>
      </c>
      <c r="AN130" s="85">
        <v>0.22</v>
      </c>
      <c r="AO130"/>
      <c r="AP130"/>
      <c r="AQ130"/>
      <c r="AR130"/>
      <c r="AS130"/>
      <c r="AT130"/>
      <c r="AU130"/>
      <c r="AV130"/>
      <c r="AW130"/>
      <c r="AX130"/>
      <c r="AY130"/>
      <c r="AZ130"/>
      <c r="BA130"/>
    </row>
    <row r="131" spans="1:53" s="54" customFormat="1" ht="51">
      <c r="A131" s="354"/>
      <c r="B131" s="252" t="s">
        <v>58</v>
      </c>
      <c r="C131" s="85" t="s">
        <v>147</v>
      </c>
      <c r="D131" s="85" t="s">
        <v>1109</v>
      </c>
      <c r="E131" s="85" t="s">
        <v>237</v>
      </c>
      <c r="F131" s="85">
        <v>6</v>
      </c>
      <c r="G131" s="85" t="s">
        <v>190</v>
      </c>
      <c r="H131" s="85">
        <v>2023</v>
      </c>
      <c r="I131" s="85">
        <v>2023</v>
      </c>
      <c r="J131" s="85"/>
      <c r="K131" s="41" t="s">
        <v>64</v>
      </c>
      <c r="L131" s="85"/>
      <c r="M131" s="85" t="s">
        <v>151</v>
      </c>
      <c r="N131" s="85" t="s">
        <v>65</v>
      </c>
      <c r="O131" s="85" t="s">
        <v>106</v>
      </c>
      <c r="P131" s="85" t="s">
        <v>150</v>
      </c>
      <c r="Q131" s="85">
        <v>3</v>
      </c>
      <c r="R131" s="85" t="s">
        <v>64</v>
      </c>
      <c r="S131" s="85" t="s">
        <v>64</v>
      </c>
      <c r="T131" s="90">
        <v>6600000</v>
      </c>
      <c r="U131" s="90">
        <v>0</v>
      </c>
      <c r="V131" s="90">
        <v>0</v>
      </c>
      <c r="W131" s="90">
        <v>6600000</v>
      </c>
      <c r="X131" s="85">
        <v>0</v>
      </c>
      <c r="Y131" s="85"/>
      <c r="Z131" s="85"/>
      <c r="AA131" s="85"/>
      <c r="AB131" s="90">
        <v>833086.126794009</v>
      </c>
      <c r="AC131" s="90">
        <v>769321.99731559295</v>
      </c>
      <c r="AD131" s="90">
        <v>1470357.19514914</v>
      </c>
      <c r="AE131" s="90">
        <v>172757.615978947</v>
      </c>
      <c r="AF131" s="90">
        <v>650340.913854521</v>
      </c>
      <c r="AG131" s="90">
        <v>376651.72676443798</v>
      </c>
      <c r="AH131" s="90">
        <v>501107.40714118001</v>
      </c>
      <c r="AI131" s="90">
        <v>1826377.01700218</v>
      </c>
      <c r="AJ131" s="85"/>
      <c r="AK131" s="85"/>
      <c r="AL131" s="85" t="s">
        <v>67</v>
      </c>
      <c r="AM131" s="85">
        <v>6600000</v>
      </c>
      <c r="AN131" s="85">
        <v>0.22</v>
      </c>
      <c r="AO131"/>
      <c r="AP131"/>
      <c r="AQ131"/>
      <c r="AR131"/>
      <c r="AS131"/>
      <c r="AT131"/>
      <c r="AU131"/>
      <c r="AV131"/>
      <c r="AW131"/>
      <c r="AX131"/>
      <c r="AY131"/>
      <c r="AZ131"/>
      <c r="BA131"/>
    </row>
    <row r="132" spans="1:53" s="54" customFormat="1" ht="153">
      <c r="A132" s="354"/>
      <c r="B132" s="252" t="s">
        <v>58</v>
      </c>
      <c r="C132" s="85" t="s">
        <v>147</v>
      </c>
      <c r="D132" s="85" t="s">
        <v>1110</v>
      </c>
      <c r="E132" s="85" t="s">
        <v>406</v>
      </c>
      <c r="F132" s="85">
        <v>36</v>
      </c>
      <c r="G132" s="85" t="s">
        <v>62</v>
      </c>
      <c r="H132" s="85">
        <v>2022</v>
      </c>
      <c r="I132" s="85">
        <v>2023</v>
      </c>
      <c r="J132" s="85"/>
      <c r="K132" s="41" t="s">
        <v>64</v>
      </c>
      <c r="L132" s="85"/>
      <c r="M132" s="85" t="s">
        <v>170</v>
      </c>
      <c r="N132" s="85" t="s">
        <v>65</v>
      </c>
      <c r="O132" s="85" t="s">
        <v>106</v>
      </c>
      <c r="P132" s="85" t="s">
        <v>1014</v>
      </c>
      <c r="Q132" s="85">
        <v>2</v>
      </c>
      <c r="R132" s="85" t="s">
        <v>64</v>
      </c>
      <c r="S132" s="85" t="s">
        <v>151</v>
      </c>
      <c r="T132" s="90">
        <v>0</v>
      </c>
      <c r="U132" s="90">
        <v>500000</v>
      </c>
      <c r="V132" s="90">
        <v>2500000</v>
      </c>
      <c r="W132" s="90">
        <v>3000000</v>
      </c>
      <c r="X132" s="85">
        <v>0</v>
      </c>
      <c r="Y132" s="85"/>
      <c r="Z132" s="85" t="s">
        <v>739</v>
      </c>
      <c r="AA132" s="85" t="s">
        <v>740</v>
      </c>
      <c r="AB132" s="90" t="e">
        <f>'[2]SCHEDA B SOPRA 1 '!$T$74*[2]bep!F92</f>
        <v>#REF!</v>
      </c>
      <c r="AC132" s="90" t="e">
        <f>'[2]SCHEDA B SOPRA 1 '!$T$74*[2]bep!G92</f>
        <v>#REF!</v>
      </c>
      <c r="AD132" s="90" t="e">
        <f>'[2]SCHEDA B SOPRA 1 '!$T$74*[2]bep!H92</f>
        <v>#REF!</v>
      </c>
      <c r="AE132" s="90" t="e">
        <f>'[2]SCHEDA B SOPRA 1 '!$T$74*[2]bep!I92</f>
        <v>#REF!</v>
      </c>
      <c r="AF132" s="90" t="e">
        <f>'[2]SCHEDA B SOPRA 1 '!$T$74*[2]bep!J92</f>
        <v>#REF!</v>
      </c>
      <c r="AG132" s="90" t="e">
        <f>'[2]SCHEDA B SOPRA 1 '!$T$74*[2]bep!K92</f>
        <v>#REF!</v>
      </c>
      <c r="AH132" s="90" t="e">
        <f>'[2]SCHEDA B SOPRA 1 '!$T$74*[2]bep!L92</f>
        <v>#REF!</v>
      </c>
      <c r="AI132" s="90" t="e">
        <f>'[2]SCHEDA B SOPRA 1 '!$T$74*[2]bep!M92</f>
        <v>#REF!</v>
      </c>
      <c r="AJ132" s="85"/>
      <c r="AK132" s="85" t="s">
        <v>1111</v>
      </c>
      <c r="AL132" s="85" t="s">
        <v>67</v>
      </c>
      <c r="AM132" s="85">
        <v>3000000</v>
      </c>
      <c r="AN132" s="85">
        <v>0.22</v>
      </c>
      <c r="AO132"/>
      <c r="AP132"/>
      <c r="AQ132"/>
      <c r="AR132"/>
      <c r="AS132"/>
      <c r="AT132"/>
      <c r="AU132"/>
      <c r="AV132"/>
      <c r="AW132"/>
      <c r="AX132"/>
      <c r="AY132"/>
      <c r="AZ132"/>
      <c r="BA132"/>
    </row>
    <row r="133" spans="1:53" ht="51">
      <c r="A133" s="354"/>
      <c r="B133" s="252" t="s">
        <v>58</v>
      </c>
      <c r="C133" s="85" t="s">
        <v>147</v>
      </c>
      <c r="D133" s="85" t="s">
        <v>1112</v>
      </c>
      <c r="E133" s="85" t="s">
        <v>406</v>
      </c>
      <c r="F133" s="85">
        <v>36</v>
      </c>
      <c r="G133" s="85" t="s">
        <v>62</v>
      </c>
      <c r="H133" s="85">
        <v>2023</v>
      </c>
      <c r="I133" s="85">
        <v>2023</v>
      </c>
      <c r="J133" s="85"/>
      <c r="K133" s="41" t="s">
        <v>64</v>
      </c>
      <c r="L133" s="85"/>
      <c r="M133" s="85" t="s">
        <v>170</v>
      </c>
      <c r="N133" s="85" t="s">
        <v>65</v>
      </c>
      <c r="O133" s="85" t="s">
        <v>106</v>
      </c>
      <c r="P133" s="85" t="s">
        <v>1014</v>
      </c>
      <c r="Q133" s="85">
        <v>2</v>
      </c>
      <c r="R133" s="85" t="s">
        <v>64</v>
      </c>
      <c r="S133" s="85" t="s">
        <v>151</v>
      </c>
      <c r="T133" s="90">
        <v>0</v>
      </c>
      <c r="U133" s="90">
        <v>3000000</v>
      </c>
      <c r="V133" s="90">
        <v>6000000</v>
      </c>
      <c r="W133" s="90">
        <v>9000000</v>
      </c>
      <c r="X133" s="85">
        <v>0</v>
      </c>
      <c r="Y133" s="85"/>
      <c r="Z133" s="85"/>
      <c r="AA133" s="85" t="s">
        <v>1113</v>
      </c>
      <c r="AB133" s="90"/>
      <c r="AC133" s="90"/>
      <c r="AD133" s="90"/>
      <c r="AE133" s="90"/>
      <c r="AF133" s="90"/>
      <c r="AG133" s="90"/>
      <c r="AH133" s="90"/>
      <c r="AI133" s="90"/>
      <c r="AJ133" s="85"/>
      <c r="AK133" s="85" t="s">
        <v>1114</v>
      </c>
      <c r="AL133" s="85" t="s">
        <v>67</v>
      </c>
      <c r="AM133" s="85">
        <v>9000000</v>
      </c>
      <c r="AN133" s="85">
        <v>0.04</v>
      </c>
    </row>
    <row r="134" spans="1:53" ht="21.75" customHeight="1">
      <c r="A134" s="354"/>
      <c r="B134" s="252" t="s">
        <v>58</v>
      </c>
      <c r="C134" s="85" t="s">
        <v>147</v>
      </c>
      <c r="D134" s="85" t="s">
        <v>1115</v>
      </c>
      <c r="E134" s="85" t="s">
        <v>406</v>
      </c>
      <c r="F134" s="85">
        <v>24</v>
      </c>
      <c r="G134" s="85" t="s">
        <v>62</v>
      </c>
      <c r="H134" s="85">
        <v>2023</v>
      </c>
      <c r="I134" s="85">
        <v>2023</v>
      </c>
      <c r="J134" s="85"/>
      <c r="K134" s="41" t="s">
        <v>64</v>
      </c>
      <c r="L134" s="85"/>
      <c r="M134" s="85" t="s">
        <v>170</v>
      </c>
      <c r="N134" s="85" t="s">
        <v>65</v>
      </c>
      <c r="O134" s="85" t="s">
        <v>106</v>
      </c>
      <c r="P134" s="85" t="s">
        <v>1014</v>
      </c>
      <c r="Q134" s="85">
        <v>2</v>
      </c>
      <c r="R134" s="85" t="s">
        <v>64</v>
      </c>
      <c r="S134" s="85" t="s">
        <v>151</v>
      </c>
      <c r="T134" s="90">
        <v>0</v>
      </c>
      <c r="U134" s="90">
        <f>'[1]SCHEDA B SOPRA 1 '!W174/2/2</f>
        <v>1209200</v>
      </c>
      <c r="V134" s="90">
        <f>'[1]SCHEDA B SOPRA 1 '!W174-'[1]SCHEDA B SOPRA 1 '!U174</f>
        <v>4836800</v>
      </c>
      <c r="W134" s="90">
        <f>1738578.4+3207380.8</f>
        <v>4945959.1999999993</v>
      </c>
      <c r="X134" s="85">
        <v>0</v>
      </c>
      <c r="Y134" s="85"/>
      <c r="Z134" s="85" t="s">
        <v>858</v>
      </c>
      <c r="AA134" s="85" t="s">
        <v>859</v>
      </c>
      <c r="AB134" s="90"/>
      <c r="AC134" s="90"/>
      <c r="AD134" s="90"/>
      <c r="AE134" s="90"/>
      <c r="AF134" s="90"/>
      <c r="AG134" s="90"/>
      <c r="AH134" s="90"/>
      <c r="AI134" s="90"/>
      <c r="AJ134" s="85"/>
      <c r="AK134" s="85" t="s">
        <v>1116</v>
      </c>
      <c r="AL134" s="85" t="s">
        <v>67</v>
      </c>
      <c r="AM134" s="85">
        <f>1738578.4+3207380.8</f>
        <v>4945959.1999999993</v>
      </c>
      <c r="AN134" s="85">
        <v>0.04</v>
      </c>
    </row>
    <row r="135" spans="1:53" ht="56.25" customHeight="1">
      <c r="A135" s="354"/>
      <c r="B135" s="252" t="s">
        <v>58</v>
      </c>
      <c r="C135" s="85" t="s">
        <v>147</v>
      </c>
      <c r="D135" s="85" t="s">
        <v>1117</v>
      </c>
      <c r="E135" s="85" t="s">
        <v>406</v>
      </c>
      <c r="F135" s="85">
        <v>24</v>
      </c>
      <c r="G135" s="85" t="s">
        <v>62</v>
      </c>
      <c r="H135" s="85">
        <v>2023</v>
      </c>
      <c r="I135" s="85">
        <v>2023</v>
      </c>
      <c r="J135" s="85"/>
      <c r="K135" s="41" t="s">
        <v>64</v>
      </c>
      <c r="L135" s="85"/>
      <c r="M135" s="85" t="s">
        <v>170</v>
      </c>
      <c r="N135" s="85" t="s">
        <v>65</v>
      </c>
      <c r="O135" s="85" t="s">
        <v>106</v>
      </c>
      <c r="P135" s="85" t="s">
        <v>1014</v>
      </c>
      <c r="Q135" s="85">
        <v>2</v>
      </c>
      <c r="R135" s="85" t="s">
        <v>64</v>
      </c>
      <c r="S135" s="85" t="s">
        <v>64</v>
      </c>
      <c r="T135" s="90">
        <v>0</v>
      </c>
      <c r="U135" s="90">
        <f>'[1]SCHEDA B SOPRA 1 '!W175/2/12*8</f>
        <v>0</v>
      </c>
      <c r="V135" s="90">
        <f>'[1]SCHEDA B SOPRA 1 '!W175-'[1]SCHEDA B SOPRA 1 '!U175</f>
        <v>0</v>
      </c>
      <c r="W135" s="90">
        <v>5672686.2400000002</v>
      </c>
      <c r="X135" s="85">
        <v>0</v>
      </c>
      <c r="Y135" s="85"/>
      <c r="Z135" s="85" t="s">
        <v>858</v>
      </c>
      <c r="AA135" s="85" t="s">
        <v>859</v>
      </c>
      <c r="AB135" s="90"/>
      <c r="AC135" s="90"/>
      <c r="AD135" s="90"/>
      <c r="AE135" s="90"/>
      <c r="AF135" s="90"/>
      <c r="AG135" s="90"/>
      <c r="AH135" s="90"/>
      <c r="AI135" s="90"/>
      <c r="AJ135" s="85"/>
      <c r="AK135" s="85" t="s">
        <v>1118</v>
      </c>
      <c r="AL135" s="85" t="s">
        <v>67</v>
      </c>
      <c r="AM135" s="85">
        <v>5672686.2400000002</v>
      </c>
      <c r="AN135" s="85">
        <v>0.04</v>
      </c>
    </row>
    <row r="136" spans="1:53" ht="38.25" customHeight="1">
      <c r="A136" s="354"/>
      <c r="B136" s="193" t="s">
        <v>58</v>
      </c>
      <c r="C136" s="85" t="s">
        <v>147</v>
      </c>
      <c r="D136" s="85" t="s">
        <v>881</v>
      </c>
      <c r="E136" s="85" t="s">
        <v>310</v>
      </c>
      <c r="F136" s="85">
        <v>12</v>
      </c>
      <c r="G136" s="85" t="s">
        <v>64</v>
      </c>
      <c r="H136" s="85">
        <v>2023</v>
      </c>
      <c r="I136" s="85">
        <v>2024</v>
      </c>
      <c r="J136" s="85" t="s">
        <v>64</v>
      </c>
      <c r="K136" s="41" t="s">
        <v>64</v>
      </c>
      <c r="L136" s="85"/>
      <c r="M136" s="85" t="s">
        <v>62</v>
      </c>
      <c r="N136" s="85" t="s">
        <v>65</v>
      </c>
      <c r="O136" s="85" t="s">
        <v>106</v>
      </c>
      <c r="P136" s="85" t="s">
        <v>150</v>
      </c>
      <c r="Q136" s="85">
        <v>2</v>
      </c>
      <c r="R136" s="85" t="s">
        <v>64</v>
      </c>
      <c r="S136" s="85" t="s">
        <v>64</v>
      </c>
      <c r="T136" s="90">
        <v>4836800</v>
      </c>
      <c r="U136" s="90">
        <v>0</v>
      </c>
      <c r="V136" s="90">
        <v>0</v>
      </c>
      <c r="W136" s="90">
        <v>4836800</v>
      </c>
      <c r="X136" s="85">
        <v>0</v>
      </c>
      <c r="Y136" s="85"/>
      <c r="Z136" s="85"/>
      <c r="AA136" s="85"/>
      <c r="AB136" s="90">
        <v>610525.91</v>
      </c>
      <c r="AC136" s="90">
        <v>563796.46</v>
      </c>
      <c r="AD136" s="90">
        <v>1077549.04</v>
      </c>
      <c r="AE136" s="90">
        <v>126605.16</v>
      </c>
      <c r="AF136" s="90">
        <v>476601.35</v>
      </c>
      <c r="AG136" s="90">
        <v>276028.65000000002</v>
      </c>
      <c r="AH136" s="90">
        <v>367235.8</v>
      </c>
      <c r="AI136" s="90">
        <v>1338457.6299999999</v>
      </c>
      <c r="AJ136" s="85"/>
      <c r="AK136" s="85" t="s">
        <v>1119</v>
      </c>
      <c r="AL136" s="85" t="s">
        <v>67</v>
      </c>
      <c r="AM136" s="85"/>
      <c r="AN136" s="85"/>
    </row>
    <row r="137" spans="1:53" ht="44.25" customHeight="1">
      <c r="A137" s="354"/>
      <c r="B137" s="193" t="s">
        <v>58</v>
      </c>
      <c r="C137" s="85" t="s">
        <v>1214</v>
      </c>
      <c r="D137" s="85" t="s">
        <v>1215</v>
      </c>
      <c r="E137" s="85" t="s">
        <v>1216</v>
      </c>
      <c r="F137" s="85">
        <v>36</v>
      </c>
      <c r="G137" s="85" t="s">
        <v>64</v>
      </c>
      <c r="H137" s="85">
        <v>2023</v>
      </c>
      <c r="I137" s="85">
        <v>2023</v>
      </c>
      <c r="J137" s="85"/>
      <c r="K137" s="41" t="s">
        <v>64</v>
      </c>
      <c r="L137" s="85"/>
      <c r="M137" s="85" t="s">
        <v>64</v>
      </c>
      <c r="N137" s="85" t="s">
        <v>65</v>
      </c>
      <c r="O137" s="85" t="s">
        <v>106</v>
      </c>
      <c r="P137" s="85"/>
      <c r="Q137" s="85">
        <v>2</v>
      </c>
      <c r="R137" s="85" t="s">
        <v>64</v>
      </c>
      <c r="S137" s="85" t="s">
        <v>62</v>
      </c>
      <c r="T137" s="90">
        <v>1000000</v>
      </c>
      <c r="U137" s="90">
        <v>1000000</v>
      </c>
      <c r="V137" s="90">
        <v>1000000</v>
      </c>
      <c r="W137" s="90">
        <v>3000000</v>
      </c>
      <c r="X137" s="85"/>
      <c r="Y137" s="85"/>
      <c r="Z137" s="85"/>
      <c r="AA137" s="85"/>
      <c r="AB137" s="90">
        <v>200623.614</v>
      </c>
      <c r="AC137" s="90">
        <v>99621.892000000007</v>
      </c>
      <c r="AD137" s="90">
        <v>92520.11</v>
      </c>
      <c r="AE137" s="90">
        <v>34461.534</v>
      </c>
      <c r="AF137" s="90">
        <v>95986.463000000003</v>
      </c>
      <c r="AG137" s="90">
        <v>58361.264000000003</v>
      </c>
      <c r="AH137" s="90">
        <v>74919.214000000007</v>
      </c>
      <c r="AI137" s="90">
        <v>343505.90500000003</v>
      </c>
      <c r="AJ137" s="85"/>
      <c r="AK137" s="85"/>
      <c r="AL137" s="85" t="s">
        <v>74</v>
      </c>
      <c r="AM137" s="85"/>
      <c r="AN137" s="85"/>
    </row>
    <row r="138" spans="1:53" ht="44.25" customHeight="1">
      <c r="A138" s="354"/>
      <c r="B138" s="193" t="s">
        <v>58</v>
      </c>
      <c r="C138" s="85" t="s">
        <v>1214</v>
      </c>
      <c r="D138" s="85" t="s">
        <v>1218</v>
      </c>
      <c r="E138" s="85" t="s">
        <v>1217</v>
      </c>
      <c r="F138" s="85">
        <v>60</v>
      </c>
      <c r="G138" s="85" t="s">
        <v>64</v>
      </c>
      <c r="H138" s="85">
        <v>2023</v>
      </c>
      <c r="I138" s="85">
        <v>2023</v>
      </c>
      <c r="J138" s="85"/>
      <c r="K138" s="41" t="s">
        <v>64</v>
      </c>
      <c r="L138" s="85"/>
      <c r="M138" s="85" t="s">
        <v>62</v>
      </c>
      <c r="N138" s="85" t="s">
        <v>65</v>
      </c>
      <c r="O138" s="85" t="s">
        <v>66</v>
      </c>
      <c r="P138" s="85"/>
      <c r="Q138" s="85">
        <v>2</v>
      </c>
      <c r="R138" s="85" t="s">
        <v>64</v>
      </c>
      <c r="S138" s="85" t="s">
        <v>62</v>
      </c>
      <c r="T138" s="90">
        <v>350000</v>
      </c>
      <c r="U138" s="90">
        <v>700000</v>
      </c>
      <c r="V138" s="90">
        <v>2450000</v>
      </c>
      <c r="W138" s="90">
        <v>3500000</v>
      </c>
      <c r="X138" s="85"/>
      <c r="Y138" s="85"/>
      <c r="Z138" s="85"/>
      <c r="AA138" s="85"/>
      <c r="AB138" s="90"/>
      <c r="AC138" s="90"/>
      <c r="AD138" s="90"/>
      <c r="AE138" s="90"/>
      <c r="AF138" s="90"/>
      <c r="AG138" s="90"/>
      <c r="AH138" s="90"/>
      <c r="AI138" s="90"/>
      <c r="AJ138" s="85"/>
      <c r="AK138" s="85"/>
      <c r="AL138" s="85" t="s">
        <v>67</v>
      </c>
      <c r="AM138" s="85"/>
      <c r="AN138" s="85"/>
    </row>
    <row r="139" spans="1:53" ht="71.25" customHeight="1">
      <c r="A139" s="354"/>
      <c r="B139" s="193" t="s">
        <v>58</v>
      </c>
      <c r="C139" s="85" t="s">
        <v>1214</v>
      </c>
      <c r="D139" s="85" t="s">
        <v>1219</v>
      </c>
      <c r="E139" s="85" t="s">
        <v>808</v>
      </c>
      <c r="F139" s="85">
        <v>72</v>
      </c>
      <c r="G139" s="85" t="s">
        <v>64</v>
      </c>
      <c r="H139" s="85">
        <v>2023</v>
      </c>
      <c r="I139" s="85">
        <v>2023</v>
      </c>
      <c r="J139" s="85"/>
      <c r="K139" s="41" t="s">
        <v>64</v>
      </c>
      <c r="L139" s="85"/>
      <c r="M139" s="85" t="s">
        <v>62</v>
      </c>
      <c r="N139" s="85" t="s">
        <v>65</v>
      </c>
      <c r="O139" s="85" t="s">
        <v>66</v>
      </c>
      <c r="P139" s="85"/>
      <c r="Q139" s="85">
        <v>2</v>
      </c>
      <c r="R139" s="85" t="s">
        <v>64</v>
      </c>
      <c r="S139" s="85" t="s">
        <v>64</v>
      </c>
      <c r="T139" s="90">
        <v>160000</v>
      </c>
      <c r="U139" s="90">
        <v>320000</v>
      </c>
      <c r="V139" s="90">
        <v>1440000</v>
      </c>
      <c r="W139" s="90">
        <v>1920000</v>
      </c>
      <c r="X139" s="85">
        <v>1920000</v>
      </c>
      <c r="Y139" s="85" t="s">
        <v>1220</v>
      </c>
      <c r="Z139" s="85"/>
      <c r="AA139" s="85"/>
      <c r="AB139" s="90"/>
      <c r="AC139" s="90"/>
      <c r="AD139" s="90">
        <v>320000</v>
      </c>
      <c r="AE139" s="90"/>
      <c r="AF139" s="90"/>
      <c r="AG139" s="90"/>
      <c r="AH139" s="90"/>
      <c r="AI139" s="90"/>
      <c r="AJ139" s="85"/>
      <c r="AK139" s="85" t="s">
        <v>1221</v>
      </c>
      <c r="AL139" s="85" t="s">
        <v>1222</v>
      </c>
      <c r="AM139" s="85"/>
      <c r="AN139" s="85"/>
    </row>
    <row r="140" spans="1:53" ht="71.25" customHeight="1">
      <c r="A140" s="354"/>
      <c r="B140" s="193" t="s">
        <v>58</v>
      </c>
      <c r="C140" s="85" t="s">
        <v>1214</v>
      </c>
      <c r="D140" s="85" t="s">
        <v>1223</v>
      </c>
      <c r="E140" s="85" t="s">
        <v>1216</v>
      </c>
      <c r="F140" s="85">
        <v>36</v>
      </c>
      <c r="G140" s="85" t="s">
        <v>64</v>
      </c>
      <c r="H140" s="85">
        <v>2023</v>
      </c>
      <c r="I140" s="85">
        <v>2023</v>
      </c>
      <c r="J140" s="85"/>
      <c r="K140" s="41" t="s">
        <v>64</v>
      </c>
      <c r="L140" s="85"/>
      <c r="M140" s="85" t="s">
        <v>64</v>
      </c>
      <c r="N140" s="85" t="s">
        <v>65</v>
      </c>
      <c r="O140" s="85" t="s">
        <v>106</v>
      </c>
      <c r="P140" s="85"/>
      <c r="Q140" s="85">
        <v>2</v>
      </c>
      <c r="R140" s="85" t="s">
        <v>64</v>
      </c>
      <c r="S140" s="85" t="s">
        <v>62</v>
      </c>
      <c r="T140" s="90">
        <v>1000000</v>
      </c>
      <c r="U140" s="90">
        <v>1000000</v>
      </c>
      <c r="V140" s="90">
        <v>1000000</v>
      </c>
      <c r="W140" s="90">
        <v>3000000</v>
      </c>
      <c r="X140" s="85"/>
      <c r="Y140" s="85"/>
      <c r="Z140" s="85"/>
      <c r="AA140" s="85"/>
      <c r="AB140" s="90">
        <v>200623.614</v>
      </c>
      <c r="AC140" s="90">
        <v>99621.892000000007</v>
      </c>
      <c r="AD140" s="90">
        <v>92520.11</v>
      </c>
      <c r="AE140" s="90">
        <v>34461.534</v>
      </c>
      <c r="AF140" s="90">
        <v>95986.463000000003</v>
      </c>
      <c r="AG140" s="90">
        <v>58361.264000000003</v>
      </c>
      <c r="AH140" s="90">
        <v>74919.214000000007</v>
      </c>
      <c r="AI140" s="90">
        <v>343505.90500000003</v>
      </c>
      <c r="AJ140" s="85"/>
      <c r="AK140" s="85"/>
      <c r="AL140" s="85" t="s">
        <v>74</v>
      </c>
      <c r="AM140" s="85"/>
      <c r="AN140" s="85"/>
    </row>
    <row r="141" spans="1:53" s="246" customFormat="1" ht="71.25" customHeight="1">
      <c r="A141" s="289"/>
      <c r="B141" s="149" t="s">
        <v>58</v>
      </c>
      <c r="C141" s="85" t="s">
        <v>354</v>
      </c>
      <c r="D141" s="85" t="s">
        <v>1225</v>
      </c>
      <c r="E141" s="85" t="s">
        <v>832</v>
      </c>
      <c r="F141" s="85">
        <v>36</v>
      </c>
      <c r="G141" s="85" t="s">
        <v>64</v>
      </c>
      <c r="H141" s="85">
        <v>2023</v>
      </c>
      <c r="I141" s="85">
        <v>2023</v>
      </c>
      <c r="J141" s="85" t="s">
        <v>64</v>
      </c>
      <c r="K141" s="41" t="s">
        <v>64</v>
      </c>
      <c r="L141" s="85"/>
      <c r="M141" s="85" t="s">
        <v>64</v>
      </c>
      <c r="N141" s="85" t="s">
        <v>65</v>
      </c>
      <c r="O141" s="85" t="s">
        <v>66</v>
      </c>
      <c r="P141" s="85" t="s">
        <v>1226</v>
      </c>
      <c r="Q141" s="85">
        <v>2</v>
      </c>
      <c r="R141" s="85" t="s">
        <v>62</v>
      </c>
      <c r="S141" s="85" t="s">
        <v>64</v>
      </c>
      <c r="T141" s="90">
        <v>531510</v>
      </c>
      <c r="U141" s="90">
        <v>531510</v>
      </c>
      <c r="V141" s="90">
        <v>531510</v>
      </c>
      <c r="W141" s="90">
        <f>SUM(T141:V141)</f>
        <v>1594530</v>
      </c>
      <c r="X141" s="85" t="s">
        <v>64</v>
      </c>
      <c r="Y141" s="85" t="s">
        <v>64</v>
      </c>
      <c r="Z141" s="85"/>
      <c r="AA141" s="85"/>
      <c r="AB141" s="90">
        <v>117000</v>
      </c>
      <c r="AC141" s="90">
        <v>65000</v>
      </c>
      <c r="AD141" s="90">
        <v>19500</v>
      </c>
      <c r="AE141" s="90">
        <v>26260</v>
      </c>
      <c r="AF141" s="90">
        <v>49140</v>
      </c>
      <c r="AG141" s="90">
        <v>13650</v>
      </c>
      <c r="AH141" s="90">
        <v>35230</v>
      </c>
      <c r="AI141" s="90">
        <v>205530</v>
      </c>
      <c r="AJ141" s="85"/>
      <c r="AK141" s="85"/>
      <c r="AL141" s="85" t="s">
        <v>67</v>
      </c>
      <c r="AM141" s="85"/>
      <c r="AN141" s="85"/>
    </row>
    <row r="142" spans="1:53" s="246" customFormat="1" ht="71.25" customHeight="1">
      <c r="A142" s="289"/>
      <c r="B142" s="149" t="s">
        <v>58</v>
      </c>
      <c r="C142" s="85" t="s">
        <v>354</v>
      </c>
      <c r="D142" s="85" t="s">
        <v>1246</v>
      </c>
      <c r="E142" s="85" t="s">
        <v>941</v>
      </c>
      <c r="F142" s="85">
        <v>60</v>
      </c>
      <c r="G142" s="85" t="s">
        <v>62</v>
      </c>
      <c r="H142" s="85">
        <v>2023</v>
      </c>
      <c r="I142" s="85">
        <v>2023</v>
      </c>
      <c r="J142" s="85" t="s">
        <v>64</v>
      </c>
      <c r="K142" s="41" t="s">
        <v>64</v>
      </c>
      <c r="L142" s="85"/>
      <c r="M142" s="85" t="s">
        <v>64</v>
      </c>
      <c r="N142" s="85" t="s">
        <v>65</v>
      </c>
      <c r="O142" s="85" t="s">
        <v>66</v>
      </c>
      <c r="P142" s="85"/>
      <c r="Q142" s="85">
        <v>1</v>
      </c>
      <c r="R142" s="85"/>
      <c r="S142" s="85"/>
      <c r="T142" s="90"/>
      <c r="U142" s="90"/>
      <c r="V142" s="90"/>
      <c r="W142" s="90"/>
      <c r="X142" s="85"/>
      <c r="Y142" s="85"/>
      <c r="Z142" s="85"/>
      <c r="AA142" s="85"/>
      <c r="AB142" s="90"/>
      <c r="AC142" s="90"/>
      <c r="AD142" s="90"/>
      <c r="AE142" s="90"/>
      <c r="AF142" s="90"/>
      <c r="AG142" s="90"/>
      <c r="AH142" s="90"/>
      <c r="AI142" s="90"/>
      <c r="AJ142" s="85"/>
      <c r="AK142" s="85"/>
      <c r="AL142" s="85" t="s">
        <v>67</v>
      </c>
      <c r="AM142" s="85"/>
      <c r="AN142" s="85"/>
    </row>
    <row r="143" spans="1:53" ht="24.75" customHeight="1">
      <c r="A143" s="207"/>
      <c r="B143" s="205"/>
      <c r="C143" s="205"/>
      <c r="D143" s="208"/>
      <c r="E143" s="209"/>
      <c r="F143" s="205"/>
      <c r="G143" s="205"/>
      <c r="H143" s="205"/>
      <c r="I143" s="205"/>
      <c r="J143" s="205"/>
      <c r="K143" s="205"/>
      <c r="L143" s="205"/>
      <c r="M143" s="205"/>
      <c r="N143" s="205"/>
      <c r="O143" s="61"/>
      <c r="P143" s="205"/>
      <c r="Q143" s="61"/>
      <c r="R143" s="210"/>
      <c r="S143" s="209"/>
      <c r="T143" s="206"/>
      <c r="U143" s="206"/>
      <c r="V143" s="206"/>
      <c r="W143" s="206"/>
      <c r="X143" s="206"/>
      <c r="Y143" s="211"/>
      <c r="Z143" s="212"/>
      <c r="AA143" s="213"/>
      <c r="AB143" s="214"/>
      <c r="AC143" s="214"/>
      <c r="AD143" s="214"/>
      <c r="AE143" s="214"/>
      <c r="AF143" s="214"/>
      <c r="AG143" s="214"/>
      <c r="AH143" s="214"/>
      <c r="AI143" s="214"/>
      <c r="AJ143" s="61"/>
      <c r="AK143" s="215"/>
      <c r="AL143" s="208"/>
      <c r="AM143" s="216"/>
      <c r="AN143" s="216"/>
    </row>
    <row r="144" spans="1:53" ht="24.75" customHeight="1">
      <c r="A144" s="207"/>
      <c r="B144" s="205"/>
      <c r="C144" s="205"/>
      <c r="D144" s="208"/>
      <c r="E144" s="209"/>
      <c r="F144" s="205"/>
      <c r="G144" s="205"/>
      <c r="H144" s="205"/>
      <c r="I144" s="205"/>
      <c r="J144" s="205"/>
      <c r="K144" s="205"/>
      <c r="L144" s="205"/>
      <c r="M144" s="205"/>
      <c r="N144" s="205"/>
      <c r="O144" s="61"/>
      <c r="P144" s="205"/>
      <c r="Q144" s="61"/>
      <c r="R144" s="210"/>
      <c r="S144" s="209"/>
      <c r="T144" s="206"/>
      <c r="U144" s="206"/>
      <c r="V144" s="206"/>
      <c r="W144" s="206"/>
      <c r="X144" s="206"/>
      <c r="Y144" s="211"/>
      <c r="Z144" s="212"/>
      <c r="AA144" s="213"/>
      <c r="AB144" s="214"/>
      <c r="AC144" s="214"/>
      <c r="AD144" s="214"/>
      <c r="AE144" s="214"/>
      <c r="AF144" s="214"/>
      <c r="AG144" s="214"/>
      <c r="AH144" s="214"/>
      <c r="AI144" s="214"/>
      <c r="AJ144" s="61"/>
      <c r="AK144" s="215"/>
      <c r="AL144" s="208"/>
      <c r="AM144" s="216"/>
      <c r="AN144" s="216"/>
    </row>
    <row r="145" spans="3:23" ht="31.5" customHeight="1">
      <c r="K145" s="217" t="s">
        <v>16</v>
      </c>
      <c r="M145" s="203"/>
      <c r="N145" s="218" t="s">
        <v>14</v>
      </c>
      <c r="O145" s="218"/>
      <c r="P145" s="218"/>
    </row>
    <row r="146" spans="3:23" ht="26.25">
      <c r="K146" s="217" t="s">
        <v>17</v>
      </c>
      <c r="M146" s="203"/>
      <c r="N146" s="219" t="s">
        <v>15</v>
      </c>
      <c r="O146" s="219"/>
      <c r="P146" s="219"/>
    </row>
    <row r="147" spans="3:23" ht="26.25">
      <c r="K147" s="217" t="s">
        <v>18</v>
      </c>
      <c r="W147" s="70"/>
    </row>
    <row r="148" spans="3:23" ht="26.25">
      <c r="K148" s="217" t="s">
        <v>19</v>
      </c>
      <c r="W148" s="70"/>
    </row>
    <row r="149" spans="3:23" ht="30" customHeight="1">
      <c r="K149" s="217" t="s">
        <v>20</v>
      </c>
    </row>
    <row r="150" spans="3:23" ht="26.25">
      <c r="K150" s="217" t="s">
        <v>21</v>
      </c>
    </row>
    <row r="151" spans="3:23">
      <c r="K151" s="217" t="s">
        <v>22</v>
      </c>
    </row>
    <row r="152" spans="3:23" ht="26.25" customHeight="1"/>
    <row r="153" spans="3:23">
      <c r="C153" s="22"/>
    </row>
    <row r="154" spans="3:23">
      <c r="C154" s="22"/>
    </row>
    <row r="155" spans="3:23">
      <c r="C155" s="22"/>
    </row>
    <row r="156" spans="3:23">
      <c r="C156" s="22"/>
      <c r="G156" s="23"/>
      <c r="H156" s="23"/>
    </row>
    <row r="157" spans="3:23">
      <c r="C157" s="22"/>
    </row>
    <row r="158" spans="3:23">
      <c r="C158" s="22"/>
    </row>
    <row r="159" spans="3:23">
      <c r="C159" s="22"/>
    </row>
    <row r="160" spans="3:23">
      <c r="C160" s="22"/>
    </row>
    <row r="161" spans="3:3">
      <c r="C161" s="22"/>
    </row>
    <row r="162" spans="3:3">
      <c r="C162" s="22"/>
    </row>
    <row r="163" spans="3:3">
      <c r="C163" s="22"/>
    </row>
    <row r="164" spans="3:3">
      <c r="C164" s="22"/>
    </row>
    <row r="165" spans="3:3">
      <c r="C165" s="22"/>
    </row>
    <row r="166" spans="3:3">
      <c r="C166" s="22"/>
    </row>
    <row r="167" spans="3:3">
      <c r="C167" s="22"/>
    </row>
    <row r="168" spans="3:3">
      <c r="C168" s="22"/>
    </row>
    <row r="169" spans="3:3">
      <c r="C169" s="22"/>
    </row>
    <row r="170" spans="3:3">
      <c r="C170" s="22"/>
    </row>
    <row r="171" spans="3:3">
      <c r="C171" s="22"/>
    </row>
    <row r="172" spans="3:3">
      <c r="C172" s="22"/>
    </row>
    <row r="173" spans="3:3">
      <c r="C173" s="22"/>
    </row>
    <row r="174" spans="3:3">
      <c r="C174" s="22"/>
    </row>
    <row r="175" spans="3:3">
      <c r="C175" s="22"/>
    </row>
    <row r="176" spans="3:3">
      <c r="C176" s="22"/>
    </row>
    <row r="177" spans="3:3">
      <c r="C177" s="22"/>
    </row>
    <row r="178" spans="3:3">
      <c r="C178" s="22"/>
    </row>
    <row r="179" spans="3:3">
      <c r="C179" s="22"/>
    </row>
    <row r="180" spans="3:3">
      <c r="C180" s="22"/>
    </row>
  </sheetData>
  <autoFilter ref="A1:BA142"/>
  <printOptions horizontalCentered="1"/>
  <pageMargins left="7.874015748031496E-2" right="3.937007874015748E-2" top="7.874015748031496E-2" bottom="7.874015748031496E-2" header="0" footer="0"/>
  <pageSetup paperSize="8" scale="32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7"/>
  <sheetViews>
    <sheetView tabSelected="1" zoomScale="77" zoomScaleNormal="77" workbookViewId="0">
      <selection activeCell="C10" sqref="C10"/>
    </sheetView>
  </sheetViews>
  <sheetFormatPr defaultColWidth="9" defaultRowHeight="15"/>
  <cols>
    <col min="1" max="1" width="10.28515625" customWidth="1"/>
    <col min="2" max="2" width="47" customWidth="1"/>
    <col min="4" max="4" width="15.28515625" customWidth="1"/>
    <col min="5" max="5" width="17.140625" customWidth="1"/>
    <col min="6" max="6" width="16.5703125" customWidth="1"/>
    <col min="7" max="7" width="83.28515625" customWidth="1"/>
  </cols>
  <sheetData>
    <row r="1" spans="1:7">
      <c r="A1" s="364" t="s">
        <v>1008</v>
      </c>
      <c r="B1" s="364"/>
      <c r="C1" s="364"/>
      <c r="D1" s="364"/>
      <c r="E1" s="364"/>
      <c r="F1" s="364"/>
      <c r="G1" s="364"/>
    </row>
    <row r="2" spans="1:7">
      <c r="A2" s="364"/>
      <c r="B2" s="364"/>
      <c r="C2" s="364"/>
      <c r="D2" s="364"/>
      <c r="E2" s="364"/>
      <c r="F2" s="364"/>
      <c r="G2" s="364"/>
    </row>
    <row r="3" spans="1:7" ht="15" customHeight="1">
      <c r="A3" s="365" t="s">
        <v>972</v>
      </c>
      <c r="B3" s="365"/>
      <c r="C3" s="365"/>
      <c r="D3" s="365"/>
      <c r="E3" s="365"/>
      <c r="F3" s="365"/>
      <c r="G3" s="365"/>
    </row>
    <row r="4" spans="1:7">
      <c r="A4" s="24"/>
      <c r="B4" s="25"/>
      <c r="C4" s="26"/>
      <c r="D4" s="27"/>
      <c r="E4" s="26"/>
      <c r="F4" s="26"/>
      <c r="G4" s="26"/>
    </row>
    <row r="5" spans="1:7" ht="31.5">
      <c r="A5" s="28"/>
      <c r="B5" s="29" t="s">
        <v>973</v>
      </c>
      <c r="C5" s="29" t="s">
        <v>974</v>
      </c>
      <c r="D5" s="29" t="s">
        <v>975</v>
      </c>
      <c r="E5" s="29" t="s">
        <v>976</v>
      </c>
      <c r="F5" s="29" t="s">
        <v>977</v>
      </c>
      <c r="G5" s="29" t="s">
        <v>978</v>
      </c>
    </row>
    <row r="6" spans="1:7" ht="62.25" customHeight="1">
      <c r="A6" s="24"/>
      <c r="B6" s="223" t="s">
        <v>1192</v>
      </c>
      <c r="C6" s="224" t="s">
        <v>555</v>
      </c>
      <c r="D6" s="225" t="s">
        <v>725</v>
      </c>
      <c r="E6" s="226">
        <v>759084</v>
      </c>
      <c r="F6" s="227"/>
      <c r="G6" s="228" t="s">
        <v>1193</v>
      </c>
    </row>
    <row r="7" spans="1:7" ht="51.75" customHeight="1">
      <c r="A7" s="24"/>
      <c r="B7" s="229" t="s">
        <v>1194</v>
      </c>
      <c r="C7" s="224" t="s">
        <v>193</v>
      </c>
      <c r="D7" s="225" t="s">
        <v>749</v>
      </c>
      <c r="E7" s="226">
        <v>267546</v>
      </c>
      <c r="F7" s="230"/>
      <c r="G7" s="231" t="s">
        <v>1195</v>
      </c>
    </row>
    <row r="8" spans="1:7" ht="63.75">
      <c r="A8" s="24"/>
      <c r="B8" s="232" t="s">
        <v>1196</v>
      </c>
      <c r="C8" s="233"/>
      <c r="D8" s="234" t="s">
        <v>842</v>
      </c>
      <c r="E8" s="235">
        <v>2098068.37</v>
      </c>
      <c r="F8" s="236">
        <v>2</v>
      </c>
      <c r="G8" s="234" t="s">
        <v>1080</v>
      </c>
    </row>
    <row r="9" spans="1:7" s="246" customFormat="1" ht="25.5">
      <c r="A9" s="24"/>
      <c r="B9" s="232"/>
      <c r="C9" s="233"/>
      <c r="D9" s="234" t="s">
        <v>1229</v>
      </c>
      <c r="E9" s="235">
        <v>161851.20000000001</v>
      </c>
      <c r="F9" s="236">
        <v>2</v>
      </c>
      <c r="G9" s="234" t="s">
        <v>1230</v>
      </c>
    </row>
    <row r="10" spans="1:7" ht="60.75" customHeight="1">
      <c r="A10" s="24"/>
      <c r="B10" s="232" t="s">
        <v>1197</v>
      </c>
      <c r="C10" s="233"/>
      <c r="D10" s="234" t="s">
        <v>195</v>
      </c>
      <c r="E10" s="235">
        <v>74400</v>
      </c>
      <c r="F10" s="237">
        <v>3</v>
      </c>
      <c r="G10" s="234" t="s">
        <v>1073</v>
      </c>
    </row>
    <row r="11" spans="1:7" ht="60.75" customHeight="1">
      <c r="A11" s="24"/>
      <c r="B11" s="232" t="s">
        <v>1198</v>
      </c>
      <c r="C11" s="238"/>
      <c r="D11" s="234" t="s">
        <v>737</v>
      </c>
      <c r="E11" s="235">
        <v>992000.01</v>
      </c>
      <c r="F11" s="237">
        <v>2</v>
      </c>
      <c r="G11" s="234" t="s">
        <v>1199</v>
      </c>
    </row>
    <row r="12" spans="1:7" ht="60.75" customHeight="1">
      <c r="A12" s="24"/>
      <c r="B12" s="232" t="s">
        <v>1200</v>
      </c>
      <c r="C12" s="238"/>
      <c r="D12" s="234" t="s">
        <v>447</v>
      </c>
      <c r="E12" s="235">
        <v>189960</v>
      </c>
      <c r="F12" s="237">
        <v>1</v>
      </c>
      <c r="G12" s="234" t="s">
        <v>1039</v>
      </c>
    </row>
    <row r="13" spans="1:7" ht="165.75">
      <c r="A13" s="24"/>
      <c r="B13" s="232" t="s">
        <v>1201</v>
      </c>
      <c r="C13" s="238"/>
      <c r="D13" s="234" t="s">
        <v>545</v>
      </c>
      <c r="E13" s="235">
        <v>264355</v>
      </c>
      <c r="F13" s="237">
        <v>2</v>
      </c>
      <c r="G13" s="234" t="s">
        <v>1044</v>
      </c>
    </row>
    <row r="14" spans="1:7" s="36" customFormat="1" ht="24" customHeight="1">
      <c r="B14" s="232" t="s">
        <v>1202</v>
      </c>
      <c r="C14" s="238"/>
      <c r="D14" s="234" t="s">
        <v>622</v>
      </c>
      <c r="E14" s="235">
        <v>400000</v>
      </c>
      <c r="F14" s="237">
        <v>2</v>
      </c>
      <c r="G14" s="234" t="s">
        <v>1203</v>
      </c>
    </row>
    <row r="15" spans="1:7" s="36" customFormat="1" ht="24" customHeight="1">
      <c r="B15" s="232" t="s">
        <v>1204</v>
      </c>
      <c r="C15" s="238"/>
      <c r="D15" s="234" t="s">
        <v>651</v>
      </c>
      <c r="E15" s="235">
        <v>500000</v>
      </c>
      <c r="F15" s="237">
        <v>1</v>
      </c>
      <c r="G15" s="234" t="s">
        <v>1049</v>
      </c>
    </row>
    <row r="16" spans="1:7" s="36" customFormat="1" ht="24" customHeight="1">
      <c r="B16" s="232" t="s">
        <v>1205</v>
      </c>
      <c r="C16" s="238"/>
      <c r="D16" s="234" t="s">
        <v>867</v>
      </c>
      <c r="E16" s="235">
        <v>3200535.52</v>
      </c>
      <c r="F16" s="237">
        <v>2</v>
      </c>
      <c r="G16" s="234" t="s">
        <v>1081</v>
      </c>
    </row>
    <row r="17" spans="2:7" s="36" customFormat="1" ht="24" customHeight="1">
      <c r="B17" s="232" t="s">
        <v>1206</v>
      </c>
      <c r="C17" s="238"/>
      <c r="D17" s="234" t="s">
        <v>561</v>
      </c>
      <c r="E17" s="235">
        <v>270588</v>
      </c>
      <c r="F17" s="237">
        <v>2</v>
      </c>
      <c r="G17" s="234" t="s">
        <v>1207</v>
      </c>
    </row>
    <row r="18" spans="2:7" s="36" customFormat="1" ht="24" customHeight="1">
      <c r="B18" s="232" t="s">
        <v>1208</v>
      </c>
      <c r="C18" s="238"/>
      <c r="D18" s="234" t="s">
        <v>148</v>
      </c>
      <c r="E18" s="235">
        <v>54114</v>
      </c>
      <c r="F18" s="237">
        <v>2</v>
      </c>
      <c r="G18" s="234" t="s">
        <v>1031</v>
      </c>
    </row>
    <row r="19" spans="2:7" s="36" customFormat="1" ht="24" customHeight="1">
      <c r="B19" s="232" t="s">
        <v>1209</v>
      </c>
      <c r="C19" s="238"/>
      <c r="D19" s="234" t="s">
        <v>269</v>
      </c>
      <c r="E19" s="235">
        <v>101450</v>
      </c>
      <c r="F19" s="237">
        <v>2</v>
      </c>
      <c r="G19" s="234" t="s">
        <v>1031</v>
      </c>
    </row>
    <row r="20" spans="2:7" s="36" customFormat="1" ht="24" customHeight="1">
      <c r="B20" s="232" t="s">
        <v>1210</v>
      </c>
      <c r="C20" s="238"/>
      <c r="D20" s="234" t="s">
        <v>276</v>
      </c>
      <c r="E20" s="235">
        <v>106940</v>
      </c>
      <c r="F20" s="239">
        <v>2</v>
      </c>
      <c r="G20" s="234" t="s">
        <v>1031</v>
      </c>
    </row>
    <row r="21" spans="2:7" ht="38.25">
      <c r="B21" s="232" t="s">
        <v>1211</v>
      </c>
      <c r="C21" s="238"/>
      <c r="D21" s="234" t="s">
        <v>304</v>
      </c>
      <c r="E21" s="235">
        <v>115736.2</v>
      </c>
      <c r="F21" s="239">
        <v>2</v>
      </c>
      <c r="G21" s="234" t="s">
        <v>1032</v>
      </c>
    </row>
    <row r="22" spans="2:7" ht="38.25">
      <c r="B22" s="232" t="s">
        <v>1212</v>
      </c>
      <c r="C22" s="238"/>
      <c r="D22" s="234" t="s">
        <v>305</v>
      </c>
      <c r="E22" s="235">
        <v>115736.2</v>
      </c>
      <c r="F22" s="239">
        <v>2</v>
      </c>
      <c r="G22" s="234" t="s">
        <v>1032</v>
      </c>
    </row>
    <row r="23" spans="2:7" ht="38.25">
      <c r="B23" s="240" t="s">
        <v>1213</v>
      </c>
      <c r="C23" s="238"/>
      <c r="D23" s="241" t="s">
        <v>421</v>
      </c>
      <c r="E23" s="242">
        <v>167456.88</v>
      </c>
      <c r="F23" s="239">
        <v>2</v>
      </c>
      <c r="G23" s="241" t="s">
        <v>1036</v>
      </c>
    </row>
    <row r="24" spans="2:7" ht="51">
      <c r="B24" s="232"/>
      <c r="C24" s="233"/>
      <c r="D24" s="243" t="s">
        <v>970</v>
      </c>
      <c r="E24" s="244">
        <v>365487290</v>
      </c>
      <c r="F24" s="237">
        <v>2</v>
      </c>
      <c r="G24" s="234" t="s">
        <v>1224</v>
      </c>
    </row>
    <row r="25" spans="2:7" ht="38.25">
      <c r="B25" s="232"/>
      <c r="C25" s="233"/>
      <c r="D25" s="245" t="s">
        <v>1013</v>
      </c>
      <c r="E25" s="247">
        <v>19497481.98</v>
      </c>
      <c r="F25" s="237">
        <v>1</v>
      </c>
      <c r="G25" s="234" t="s">
        <v>1224</v>
      </c>
    </row>
    <row r="26" spans="2:7" ht="15.75" thickBot="1">
      <c r="B26" s="30"/>
      <c r="C26" s="31"/>
      <c r="D26" s="32"/>
      <c r="E26" s="33"/>
      <c r="F26" s="34"/>
      <c r="G26" s="35"/>
    </row>
    <row r="27" spans="2:7" ht="15.75" thickBot="1">
      <c r="B27" s="361" t="s">
        <v>979</v>
      </c>
      <c r="C27" s="362"/>
      <c r="D27" s="362"/>
      <c r="E27" s="362"/>
      <c r="F27" s="362"/>
      <c r="G27" s="363"/>
    </row>
    <row r="28" spans="2:7">
      <c r="B28" s="222"/>
      <c r="C28" s="222"/>
      <c r="D28" s="222"/>
      <c r="E28" s="222"/>
      <c r="F28" s="222"/>
      <c r="G28" s="222"/>
    </row>
    <row r="29" spans="2:7">
      <c r="B29" s="222"/>
      <c r="C29" s="222"/>
      <c r="D29" s="222"/>
      <c r="E29" s="222"/>
      <c r="F29" s="222"/>
      <c r="G29" s="222"/>
    </row>
    <row r="31" spans="2:7">
      <c r="B31" s="37" t="s">
        <v>16</v>
      </c>
      <c r="C31" s="36"/>
      <c r="D31" s="36"/>
      <c r="E31" s="36"/>
      <c r="F31" s="36"/>
      <c r="G31" s="38" t="s">
        <v>14</v>
      </c>
    </row>
    <row r="32" spans="2:7">
      <c r="B32" s="37" t="s">
        <v>17</v>
      </c>
      <c r="C32" s="36"/>
      <c r="D32" s="36"/>
      <c r="E32" s="36"/>
      <c r="F32" s="36"/>
      <c r="G32" s="39" t="s">
        <v>15</v>
      </c>
    </row>
    <row r="33" spans="2:7">
      <c r="B33" s="37" t="s">
        <v>18</v>
      </c>
      <c r="C33" s="36"/>
      <c r="D33" s="36"/>
      <c r="E33" s="36"/>
      <c r="F33" s="36"/>
      <c r="G33" s="36"/>
    </row>
    <row r="34" spans="2:7">
      <c r="B34" s="37" t="s">
        <v>19</v>
      </c>
      <c r="C34" s="36"/>
      <c r="D34" s="36"/>
      <c r="E34" s="36"/>
      <c r="F34" s="36"/>
      <c r="G34" s="36"/>
    </row>
    <row r="35" spans="2:7">
      <c r="B35" s="37" t="s">
        <v>980</v>
      </c>
      <c r="C35" s="36"/>
      <c r="D35" s="36"/>
      <c r="E35" s="36"/>
      <c r="F35" s="36"/>
      <c r="G35" s="36"/>
    </row>
    <row r="36" spans="2:7">
      <c r="B36" s="37" t="s">
        <v>21</v>
      </c>
      <c r="C36" s="36"/>
      <c r="D36" s="36"/>
      <c r="E36" s="36"/>
      <c r="F36" s="36"/>
      <c r="G36" s="36"/>
    </row>
    <row r="37" spans="2:7">
      <c r="B37" s="37" t="s">
        <v>22</v>
      </c>
      <c r="C37" s="36"/>
      <c r="D37" s="36"/>
      <c r="E37" s="36"/>
      <c r="F37" s="36"/>
      <c r="G37" s="36"/>
    </row>
  </sheetData>
  <mergeCells count="3">
    <mergeCell ref="B27:G27"/>
    <mergeCell ref="A1:G2"/>
    <mergeCell ref="A3:G3"/>
  </mergeCells>
  <pageMargins left="0.51181102362204722" right="0.51181102362204722" top="0.19685039370078741" bottom="0.55118110236220474" header="0" footer="0.51181102362204722"/>
  <pageSetup paperSize="8" scale="9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1948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SCHEDA A</vt:lpstr>
      <vt:lpstr>SCHEDA B PARI SOTTO 1</vt:lpstr>
      <vt:lpstr>SCHEDA B SOPRA 1 </vt:lpstr>
      <vt:lpstr>SCHEDA 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Porcu (306388)</dc:creator>
  <cp:lastModifiedBy>rpiras</cp:lastModifiedBy>
  <cp:revision>446</cp:revision>
  <cp:lastPrinted>2022-11-14T10:03:32Z</cp:lastPrinted>
  <dcterms:created xsi:type="dcterms:W3CDTF">2022-04-08T08:30:27Z</dcterms:created>
  <dcterms:modified xsi:type="dcterms:W3CDTF">2022-11-14T10:05:24Z</dcterms:modified>
  <dc:language>it-IT</dc:language>
</cp:coreProperties>
</file>